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36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theme/themeOverride5.xml" ContentType="application/vnd.openxmlformats-officedocument.themeOverride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7.xml" ContentType="application/vnd.openxmlformats-officedocument.themeOverride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8.xml" ContentType="application/vnd.openxmlformats-officedocument.themeOverrid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Inflation report/2024_Sep/"/>
    </mc:Choice>
  </mc:AlternateContent>
  <xr:revisionPtr revIDLastSave="5610" documentId="8_{92C3A557-5A18-46A9-8043-1EFBE5E9B357}" xr6:coauthVersionLast="47" xr6:coauthVersionMax="47" xr10:uidLastSave="{DBB3D3FB-E41B-40B6-97AC-265CE6695E9C}"/>
  <bookViews>
    <workbookView xWindow="-120" yWindow="-120" windowWidth="29040" windowHeight="15840" tabRatio="888" activeTab="14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103" r:id="rId4"/>
    <sheet name="1.3" sheetId="251" r:id="rId5"/>
    <sheet name="1.4" sheetId="105" r:id="rId6"/>
    <sheet name="2. ЭЗӨ" sheetId="28" r:id="rId7"/>
    <sheet name="2. ЭЗӨ-2" sheetId="11" r:id="rId8"/>
    <sheet name="2.1" sheetId="91" r:id="rId9"/>
    <sheet name="2.2" sheetId="195" r:id="rId10"/>
    <sheet name="2.3" sheetId="196" r:id="rId11"/>
    <sheet name="2.4" sheetId="250" r:id="rId12"/>
    <sheet name="2.5" sheetId="181" r:id="rId13"/>
    <sheet name="2.6" sheetId="235" r:id="rId14"/>
    <sheet name="2.7" sheetId="12" r:id="rId15"/>
    <sheet name="2.8" sheetId="244" r:id="rId16"/>
    <sheet name="2.9" sheetId="249" r:id="rId17"/>
    <sheet name="3.1 Хөдөлмөр" sheetId="109" r:id="rId18"/>
    <sheet name="х 3.1" sheetId="246" r:id="rId19"/>
    <sheet name="3.1" sheetId="208" r:id="rId20"/>
    <sheet name="3.2" sheetId="237" r:id="rId21"/>
    <sheet name="3.3" sheetId="207" r:id="rId22"/>
    <sheet name="3.4" sheetId="211" r:id="rId23"/>
    <sheet name="3.5" sheetId="212" r:id="rId24"/>
    <sheet name="3.2.1 Мөнгө, зээл" sheetId="31" r:id="rId25"/>
    <sheet name="3.6" sheetId="216" r:id="rId26"/>
    <sheet name="3.7" sheetId="217" r:id="rId27"/>
    <sheet name="3.8" sheetId="218" r:id="rId28"/>
    <sheet name="3.9" sheetId="219" r:id="rId29"/>
    <sheet name="3.10" sheetId="222" r:id="rId30"/>
    <sheet name="3.11" sheetId="223" r:id="rId31"/>
    <sheet name="3.2.2 Хүү" sheetId="39" r:id="rId32"/>
    <sheet name="3.12" sheetId="125" r:id="rId33"/>
    <sheet name="3.13" sheetId="248" r:id="rId34"/>
    <sheet name="3.14" sheetId="245" r:id="rId35"/>
    <sheet name="3.2.3. Ханш" sheetId="252" r:id="rId36"/>
    <sheet name="3.15" sheetId="257" r:id="rId37"/>
    <sheet name="3.16" sheetId="259" r:id="rId38"/>
    <sheet name="3.17" sheetId="258" r:id="rId39"/>
    <sheet name="3.18" sheetId="260" r:id="rId40"/>
    <sheet name="3.2.4 Хөрөнгийн зах" sheetId="47" r:id="rId41"/>
    <sheet name="3.19" sheetId="213" r:id="rId42"/>
    <sheet name="3.20" sheetId="134" r:id="rId43"/>
    <sheet name="3.21" sheetId="127" r:id="rId44"/>
    <sheet name="3.22" sheetId="128" r:id="rId45"/>
    <sheet name="3.23" sheetId="224" r:id="rId46"/>
    <sheet name="3.3 Төсөв" sheetId="52" r:id="rId47"/>
    <sheet name="3.22-23" sheetId="53" r:id="rId48"/>
    <sheet name="Х 3.3" sheetId="56" r:id="rId49"/>
    <sheet name="Гадаад орчин 4.1-2" sheetId="58" r:id="rId50"/>
    <sheet name="4.1.3" sheetId="59" r:id="rId51"/>
    <sheet name="4.3 Төлбөрийн тэнцэл" sheetId="61" r:id="rId52"/>
    <sheet name="4.3" sheetId="62" r:id="rId53"/>
    <sheet name="Х 4.1-2" sheetId="64" r:id="rId54"/>
    <sheet name="4.4" sheetId="197" r:id="rId55"/>
    <sheet name="4.5" sheetId="198" r:id="rId56"/>
    <sheet name="4.6" sheetId="66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1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1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1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1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1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1">INDEX(#REF!,MATCH(9.999E+307,#REF!),1)</definedName>
    <definedName name="LastDate">INDEX(#REF!,MATCH(9.999E+307,#REF!),1)</definedName>
    <definedName name="LastWeight" localSheetId="51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1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7">'2. ЭЗӨ-2'!$A$1:$AC$47</definedName>
    <definedName name="_xlnm.Print_Area" localSheetId="17">'3.1 Хөдөлмөр'!$A$1:$BW$91</definedName>
    <definedName name="_xlnm.Print_Area" localSheetId="40">'3.2.4 Хөрөнгийн зах'!$A$1:$AQ$52</definedName>
    <definedName name="_xlnm.Print_Area" localSheetId="51">'4.3 Төлбөрийн тэнцэл'!$A$1:$AN$29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1">[93]Control!$C$4</definedName>
    <definedName name="Range_DownloadAnnual">[103]Control!$C$4</definedName>
    <definedName name="Range_DownloadDateTime">#REF!</definedName>
    <definedName name="Range_DownloadMonth" localSheetId="51">[93]Control!$C$2</definedName>
    <definedName name="Range_DownloadMonth">[103]Control!$C$2</definedName>
    <definedName name="Range_DownloadQuarter" localSheetId="51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1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1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50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0" hidden="1">'4.1.3'!$S:$T</definedName>
    <definedName name="Z_54FD4859_4825_49C8_AF88_E7B792413D64_.wvu.Cols" localSheetId="51" hidden="1">'4.3 Төлбөрийн тэнцэл'!#REF!</definedName>
    <definedName name="Z_54FD4859_4825_49C8_AF88_E7B792413D64_.wvu.PrintArea" localSheetId="7" hidden="1">'2. ЭЗӨ-2'!$A$1:$V$55</definedName>
    <definedName name="Z_54FD4859_4825_49C8_AF88_E7B792413D64_.wvu.PrintArea" localSheetId="51" hidden="1">'4.3 Төлбөрийн тэнцэл'!$A$1:$K$29</definedName>
    <definedName name="Z_54FD4859_4825_49C8_AF88_E7B792413D64_.wvu.Rows" localSheetId="47" hidden="1">'3.22-23'!$48:$50,'3.22-23'!$52:$55,'3.22-23'!$60:$62</definedName>
    <definedName name="Z_54FD4859_4825_49C8_AF88_E7B792413D64_.wvu.Rows" localSheetId="46" hidden="1">'3.3 Төсөв'!$9:$9,'3.3 Төсөв'!$13:$15</definedName>
    <definedName name="Z_54FD4859_4825_49C8_AF88_E7B792413D64_.wvu.Rows" localSheetId="50" hidden="1">'4.1.3'!#REF!</definedName>
    <definedName name="Z_5B55F06F_38A3_4953_A2E1_A01BECB01CAC_.wvu.Cols" localSheetId="1" hidden="1">#REF!</definedName>
    <definedName name="Z_5B55F06F_38A3_4953_A2E1_A01BECB01CAC_.wvu.Cols" localSheetId="50" hidden="1">'4.1.3'!$S:$T</definedName>
    <definedName name="Z_5B55F06F_38A3_4953_A2E1_A01BECB01CAC_.wvu.Cols" localSheetId="51" hidden="1">'4.3 Төлбөрийн тэнцэл'!#REF!</definedName>
    <definedName name="Z_5B55F06F_38A3_4953_A2E1_A01BECB01CAC_.wvu.PrintArea" localSheetId="51" hidden="1">'4.3 Төлбөрийн тэнцэл'!$A$1:$K$29</definedName>
    <definedName name="Z_5B55F06F_38A3_4953_A2E1_A01BECB01CAC_.wvu.Rows" localSheetId="47" hidden="1">'3.22-23'!$48:$50,'3.22-23'!$52:$55,'3.22-23'!$60:$62</definedName>
    <definedName name="Z_5B55F06F_38A3_4953_A2E1_A01BECB01CAC_.wvu.Rows" localSheetId="46" hidden="1">'3.3 Төсөв'!$9:$9,'3.3 Төсөв'!$13:$15</definedName>
    <definedName name="Z_5B55F06F_38A3_4953_A2E1_A01BECB01CAC_.wvu.Rows" localSheetId="50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50" hidden="1">'4.1.3'!$S:$T</definedName>
    <definedName name="Z_83D4AEBA_9C92_42A7_8C70_A480F50C01E3_.wvu.Cols" localSheetId="51" hidden="1">'4.3 Төлбөрийн тэнцэл'!#REF!</definedName>
    <definedName name="Z_8D4EA38E_ED42_44A9_9431_B3D4F6087B53_.wvu.Cols" localSheetId="1" hidden="1">'1. Инфляц'!$AQ:$AW</definedName>
    <definedName name="Z_8D4EA38E_ED42_44A9_9431_B3D4F6087B53_.wvu.Cols" localSheetId="50" hidden="1">'4.1.3'!$S:$T</definedName>
    <definedName name="Z_8D4EA38E_ED42_44A9_9431_B3D4F6087B53_.wvu.Cols" localSheetId="51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7" hidden="1">'2. ЭЗӨ-2'!$A$1:$V$55</definedName>
    <definedName name="Z_8D4EA38E_ED42_44A9_9431_B3D4F6087B53_.wvu.PrintArea" localSheetId="40" hidden="1">'3.2.4 Хөрөнгийн зах'!$A$1:$BL$16</definedName>
    <definedName name="Z_8D4EA38E_ED42_44A9_9431_B3D4F6087B53_.wvu.PrintArea" localSheetId="51" hidden="1">'4.3 Төлбөрийн тэнцэл'!$A$1:$K$29</definedName>
    <definedName name="Z_8D4EA38E_ED42_44A9_9431_B3D4F6087B53_.wvu.Rows" localSheetId="47" hidden="1">'3.22-23'!$48:$50,'3.22-23'!$52:$55,'3.22-23'!$60:$62</definedName>
    <definedName name="Z_8D4EA38E_ED42_44A9_9431_B3D4F6087B53_.wvu.Rows" localSheetId="50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50" hidden="1">'4.1.3'!$S:$T</definedName>
    <definedName name="Z_A510ACF3_DF9A_47BB_87AF_862EA6359570_.wvu.Cols" localSheetId="51" hidden="1">'4.3 Төлбөрийн тэнцэл'!#REF!</definedName>
    <definedName name="Z_A510ACF3_DF9A_47BB_87AF_862EA6359570_.wvu.PrintArea" localSheetId="51" hidden="1">'4.3 Төлбөрийн тэнцэл'!$A$1:$K$29</definedName>
    <definedName name="Z_A510ACF3_DF9A_47BB_87AF_862EA6359570_.wvu.Rows" localSheetId="47" hidden="1">'3.22-23'!$48:$50,'3.22-23'!$52:$55,'3.22-23'!$60:$62</definedName>
    <definedName name="Z_A510ACF3_DF9A_47BB_87AF_862EA6359570_.wvu.Rows" localSheetId="46" hidden="1">'3.3 Төсөв'!$9:$9,'3.3 Төсөв'!$13:$15</definedName>
    <definedName name="Z_A510ACF3_DF9A_47BB_87AF_862EA6359570_.wvu.Rows" localSheetId="50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0" hidden="1">'4.1.3'!$S:$T</definedName>
    <definedName name="Z_B6000075_C6E9_470D_8855_6E4C41B43187_.wvu.Cols" localSheetId="51" hidden="1">'4.3 Төлбөрийн тэнцэл'!#REF!</definedName>
    <definedName name="Z_B6000075_C6E9_470D_8855_6E4C41B43187_.wvu.PrintArea" localSheetId="51" hidden="1">'4.3 Төлбөрийн тэнцэл'!$A$1:$K$29</definedName>
    <definedName name="Z_B6000075_C6E9_470D_8855_6E4C41B43187_.wvu.Rows" localSheetId="47" hidden="1">'3.22-23'!$48:$50,'3.22-23'!$52:$55,'3.22-23'!$60:$62</definedName>
    <definedName name="Z_B6000075_C6E9_470D_8855_6E4C41B43187_.wvu.Rows" localSheetId="46" hidden="1">'3.3 Төсөв'!$9:$9,'3.3 Төсөв'!$13:$15</definedName>
    <definedName name="Z_B6000075_C6E9_470D_8855_6E4C41B43187_.wvu.Rows" localSheetId="50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50" hidden="1">'4.1.3'!$S:$T</definedName>
    <definedName name="Z_DC707E39_0569_4FAA_B5FD_B85110680DF5_.wvu.Cols" localSheetId="51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1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Lkhagvajargal Lkhagvajav - Personal View" guid="{54FD4859-4825-49C8-AF88-E7B792413D64}" mergeInterval="0" personalView="1" maximized="1" xWindow="-8" yWindow="-8" windowWidth="1382" windowHeight="744" tabRatio="888" activeSheetId="1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Dulamzaya Batjargal - Personal View" guid="{8D4EA38E-ED42-44A9-9431-B3D4F6087B53}" mergeInterval="0" personalView="1" maximized="1" xWindow="-9" yWindow="-9" windowWidth="1938" windowHeight="1048" tabRatio="888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MG5" i="252" l="1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OG5" i="252"/>
  <c r="CMD5" i="252"/>
  <c r="CME5" i="252"/>
  <c r="CMF5" i="252"/>
  <c r="EV16" i="252"/>
  <c r="EV15" i="252"/>
  <c r="EV14" i="252"/>
  <c r="EV13" i="252"/>
  <c r="EJ26" i="252"/>
  <c r="EJ25" i="252"/>
  <c r="EI25" i="252"/>
  <c r="EI26" i="252"/>
  <c r="EH26" i="252"/>
  <c r="EH25" i="252"/>
  <c r="ET16" i="252"/>
  <c r="EU16" i="252"/>
  <c r="ET15" i="252"/>
  <c r="EU15" i="252"/>
  <c r="EU14" i="252"/>
  <c r="ET14" i="252"/>
  <c r="ET13" i="252"/>
  <c r="EU13" i="252"/>
  <c r="ES13" i="252"/>
  <c r="CT26" i="252" l="1"/>
  <c r="CT25" i="252"/>
  <c r="CK25" i="252"/>
  <c r="AI28" i="11"/>
  <c r="AH28" i="11"/>
  <c r="AI27" i="11"/>
  <c r="AH27" i="11"/>
  <c r="K40" i="59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5" i="252" l="1"/>
  <c r="EF25" i="252"/>
  <c r="EG25" i="252"/>
  <c r="EE26" i="252"/>
  <c r="EF26" i="252"/>
  <c r="EG26" i="252"/>
  <c r="CU25" i="252"/>
  <c r="CV25" i="252"/>
  <c r="CW25" i="252"/>
  <c r="CX25" i="252"/>
  <c r="CY25" i="252"/>
  <c r="CZ25" i="252"/>
  <c r="DA25" i="252"/>
  <c r="DB25" i="252"/>
  <c r="DC25" i="252"/>
  <c r="DD25" i="252"/>
  <c r="DE25" i="252"/>
  <c r="DF25" i="252"/>
  <c r="DG25" i="252"/>
  <c r="DH25" i="252"/>
  <c r="DI25" i="252"/>
  <c r="DJ25" i="252"/>
  <c r="DK25" i="252"/>
  <c r="DL25" i="252"/>
  <c r="DM25" i="252"/>
  <c r="DN25" i="252"/>
  <c r="DO25" i="252"/>
  <c r="DP25" i="252"/>
  <c r="DQ25" i="252"/>
  <c r="DR25" i="252"/>
  <c r="DS25" i="252"/>
  <c r="DT25" i="252"/>
  <c r="DU25" i="252"/>
  <c r="DV25" i="252"/>
  <c r="DW25" i="252"/>
  <c r="DX25" i="252"/>
  <c r="DY25" i="252"/>
  <c r="DZ25" i="252"/>
  <c r="EA25" i="252"/>
  <c r="EB25" i="252"/>
  <c r="EC25" i="252"/>
  <c r="ED25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A26" i="252"/>
  <c r="EB26" i="252"/>
  <c r="EC26" i="252"/>
  <c r="ED26" i="252"/>
  <c r="CH25" i="252"/>
  <c r="CS25" i="252"/>
  <c r="CR25" i="252"/>
  <c r="CQ25" i="252"/>
  <c r="CP25" i="252"/>
  <c r="CO25" i="252"/>
  <c r="CN25" i="252"/>
  <c r="CM25" i="252"/>
  <c r="CL25" i="252"/>
  <c r="CJ25" i="252"/>
  <c r="CI25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T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DE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AT44" i="31" l="1"/>
  <c r="AG27" i="11" l="1"/>
  <c r="AF27" i="11"/>
  <c r="H56" i="59"/>
  <c r="I56" i="59"/>
  <c r="J56" i="59"/>
  <c r="K56" i="59"/>
  <c r="H57" i="59"/>
  <c r="I57" i="59"/>
  <c r="J57" i="59"/>
  <c r="K57" i="59"/>
  <c r="H58" i="59"/>
  <c r="I58" i="59"/>
  <c r="J58" i="59"/>
  <c r="K58" i="59"/>
  <c r="H59" i="59"/>
  <c r="I59" i="59"/>
  <c r="J59" i="59"/>
  <c r="K59" i="59"/>
  <c r="K52" i="59" l="1"/>
  <c r="D42" i="47" l="1"/>
  <c r="AE27" i="11" l="1"/>
  <c r="AD27" i="11"/>
  <c r="B3" i="228" l="1"/>
  <c r="C3" i="228"/>
  <c r="AT55" i="31"/>
  <c r="HJ12" i="39"/>
  <c r="HI12" i="39"/>
  <c r="HH12" i="39"/>
  <c r="HG12" i="39"/>
  <c r="AS28" i="31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HF12" i="39" l="1"/>
  <c r="AR55" i="31" l="1"/>
  <c r="AR44" i="31"/>
  <c r="AS44" i="31"/>
  <c r="AR28" i="31" l="1"/>
  <c r="O27" i="11" l="1"/>
  <c r="AP28" i="31" l="1"/>
  <c r="Y55" i="31" l="1"/>
  <c r="Z55" i="31"/>
  <c r="AC55" i="31"/>
  <c r="AD55" i="31"/>
  <c r="AE55" i="31"/>
  <c r="AF55" i="31"/>
  <c r="AG55" i="31"/>
  <c r="AH55" i="31"/>
  <c r="AK55" i="31"/>
  <c r="AL55" i="31"/>
  <c r="AO55" i="31"/>
  <c r="AP55" i="31"/>
  <c r="V55" i="31"/>
  <c r="W55" i="31"/>
  <c r="X55" i="31"/>
  <c r="AA55" i="31"/>
  <c r="AB55" i="31"/>
  <c r="AI55" i="31"/>
  <c r="AJ55" i="31"/>
  <c r="AM55" i="31"/>
  <c r="AN55" i="31"/>
  <c r="AS55" i="31"/>
  <c r="AQ55" i="31"/>
  <c r="AE44" i="31"/>
  <c r="AG44" i="31"/>
  <c r="AH44" i="31"/>
  <c r="AI44" i="31"/>
  <c r="AJ44" i="31"/>
  <c r="AK44" i="31"/>
  <c r="AL44" i="31"/>
  <c r="AM44" i="31"/>
  <c r="AN44" i="31"/>
  <c r="AO44" i="31"/>
  <c r="AP44" i="31"/>
  <c r="AD44" i="31"/>
  <c r="AF44" i="31"/>
  <c r="AQ44" i="31"/>
  <c r="U27" i="11" l="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C27" i="11"/>
  <c r="B27" i="11"/>
  <c r="AQ28" i="31"/>
  <c r="D27" i="11" l="1"/>
  <c r="E27" i="11"/>
  <c r="F27" i="11"/>
  <c r="F28" i="11" s="1"/>
  <c r="G27" i="11"/>
  <c r="H27" i="11"/>
  <c r="H28" i="11" s="1"/>
  <c r="I27" i="11"/>
  <c r="I28" i="11" s="1"/>
  <c r="J27" i="11"/>
  <c r="J28" i="11" s="1"/>
  <c r="K27" i="11"/>
  <c r="O28" i="11" s="1"/>
  <c r="L27" i="11"/>
  <c r="M27" i="11"/>
  <c r="N27" i="11"/>
  <c r="P27" i="11"/>
  <c r="P28" i="11" s="1"/>
  <c r="Q27" i="11"/>
  <c r="U28" i="11" s="1"/>
  <c r="R27" i="11"/>
  <c r="S27" i="11"/>
  <c r="T27" i="11"/>
  <c r="V27" i="11"/>
  <c r="W27" i="11"/>
  <c r="X27" i="11"/>
  <c r="Y27" i="11"/>
  <c r="Z27" i="11"/>
  <c r="AA27" i="11"/>
  <c r="AE28" i="11" s="1"/>
  <c r="AB27" i="11"/>
  <c r="AF28" i="11" s="1"/>
  <c r="AC27" i="11"/>
  <c r="AG28" i="11" s="1"/>
  <c r="T28" i="11" l="1"/>
  <c r="AB28" i="11"/>
  <c r="AA28" i="11"/>
  <c r="N28" i="11"/>
  <c r="M28" i="11"/>
  <c r="L28" i="11"/>
  <c r="K28" i="11"/>
  <c r="Z28" i="11"/>
  <c r="S28" i="11"/>
  <c r="G28" i="11"/>
  <c r="AD28" i="11"/>
  <c r="R28" i="11"/>
  <c r="AC28" i="11"/>
  <c r="Q28" i="11"/>
  <c r="X28" i="11"/>
  <c r="Y28" i="11"/>
  <c r="V28" i="11"/>
  <c r="W28" i="11"/>
  <c r="K53" i="59"/>
  <c r="K54" i="59"/>
  <c r="K55" i="59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H8" i="59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K48" i="59" l="1"/>
  <c r="K49" i="59"/>
  <c r="K50" i="59"/>
  <c r="K51" i="59"/>
  <c r="J48" i="59"/>
  <c r="J49" i="59"/>
  <c r="J50" i="59"/>
  <c r="J51" i="59"/>
  <c r="I51" i="59"/>
  <c r="I48" i="59"/>
  <c r="I49" i="59"/>
  <c r="I50" i="59"/>
  <c r="H48" i="59"/>
  <c r="H49" i="59"/>
  <c r="H50" i="59"/>
  <c r="H51" i="59"/>
  <c r="K47" i="59" l="1"/>
  <c r="J47" i="59" l="1"/>
  <c r="I47" i="59"/>
  <c r="H47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1" i="59"/>
  <c r="K42" i="59"/>
  <c r="K43" i="59"/>
  <c r="K44" i="59"/>
  <c r="K45" i="59"/>
  <c r="K46" i="59"/>
  <c r="K8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U2" i="61"/>
  <c r="Y2" i="61" s="1"/>
  <c r="I41" i="59"/>
  <c r="I42" i="59"/>
  <c r="I43" i="59"/>
  <c r="I30" i="59"/>
  <c r="I8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/>
  <c r="B23" i="59"/>
  <c r="I14" i="59"/>
  <c r="B14" i="59"/>
  <c r="B18" i="59"/>
  <c r="B22" i="59"/>
  <c r="I13" i="59"/>
  <c r="B13" i="59"/>
  <c r="B17" i="59"/>
  <c r="B21" i="59"/>
  <c r="I11" i="59"/>
  <c r="I10" i="59"/>
  <c r="I9" i="59"/>
  <c r="A8" i="59"/>
  <c r="A12" i="59"/>
  <c r="A16" i="59"/>
  <c r="DN41" i="252"/>
  <c r="DN41" i="252" a="1"/>
  <c r="DM43" i="252"/>
  <c r="DM43" i="252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<sst xmlns="http://schemas.openxmlformats.org/spreadsheetml/2006/main" count="1142" uniqueCount="527">
  <si>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</si>
  <si>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</si>
  <si>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</si>
  <si>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</si>
  <si>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</si>
  <si>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</si>
  <si>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</si>
  <si>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</si>
  <si>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</si>
  <si>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</si>
  <si>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зорилт</t>
  </si>
  <si>
    <t>Өмнөх төсөөлөл</t>
  </si>
  <si>
    <t>Инфляцын түвшин</t>
  </si>
  <si>
    <t>Дотоодын хүнс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</si>
  <si>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</si>
  <si>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</si>
  <si>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</si>
  <si>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</si>
  <si>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</si>
  <si>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</si>
  <si>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Импортын бараа</t>
  </si>
  <si>
    <t>Импортын хүнс</t>
  </si>
  <si>
    <t>Шатахуун</t>
  </si>
  <si>
    <t>Үйлчилгээ</t>
  </si>
  <si>
    <t>Дотоодын бараа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</si>
  <si>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</si>
  <si>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</si>
  <si>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</si>
  <si>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</si>
  <si>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</si>
  <si>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</si>
  <si>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</si>
  <si>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</si>
  <si>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</si>
  <si>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 </t>
  </si>
  <si>
    <t>I/13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</si>
  <si>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</si>
  <si>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</si>
  <si>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</si>
  <si>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</si>
  <si>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</si>
  <si>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</si>
  <si>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</si>
  <si>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</si>
  <si>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</si>
  <si>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</si>
  <si>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Зураг 2.4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</si>
  <si>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</si>
  <si>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</si>
  <si>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</si>
  <si>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</si>
  <si>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</si>
  <si>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</si>
  <si>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</si>
  <si>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</si>
  <si>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</si>
  <si>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</si>
  <si>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</si>
  <si>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2.6 (хуучин)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</si>
  <si>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</si>
  <si>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</si>
  <si>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</si>
  <si>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</si>
  <si>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</si>
  <si>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</si>
  <si>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Зураг 2.6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</si>
  <si>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</si>
  <si>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</si>
  <si>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</si>
  <si>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</si>
  <si>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</si>
  <si>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2.7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</si>
  <si>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</si>
  <si>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</si>
  <si>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</si>
  <si>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</si>
  <si>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Зураг 2.5</t>
  </si>
  <si>
    <t>Нүүрсний экспортын биет хэмжээ, сая тонн</t>
  </si>
  <si>
    <t>Нийт нийлүүлэлт</t>
  </si>
  <si>
    <t>Хөдөө аж ахуй</t>
  </si>
  <si>
    <t>Уул уурхай</t>
  </si>
  <si>
    <t>Аж үйлдвэр, барилга</t>
  </si>
  <si>
    <t>Уул уурхай, тээвэр</t>
  </si>
  <si>
    <t>Зураг 2.9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</si>
  <si>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</si>
  <si>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</si>
  <si>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</si>
  <si>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</si>
  <si>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</si>
  <si>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</si>
  <si>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Үйлчилгээ (тээврээс бусад)</t>
  </si>
  <si>
    <t>Татвар</t>
  </si>
  <si>
    <t>2024*</t>
  </si>
  <si>
    <t>2025*</t>
  </si>
  <si>
    <t>ДНБ-ий жилийн өсөлт, 90%, 60%, 30%-ийн магадлалтай итгэх интервал</t>
  </si>
  <si>
    <t>ДНБ-ий өсөлт</t>
  </si>
  <si>
    <t>Одоогийн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</si>
  <si>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</si>
  <si>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</si>
  <si>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</si>
  <si>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</si>
  <si>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</si>
  <si>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</si>
  <si>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</si>
  <si>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</si>
  <si>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</si>
  <si>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</si>
  <si>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</si>
  <si>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</si>
  <si>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</si>
  <si>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</si>
  <si>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</si>
  <si>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</si>
  <si>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</si>
  <si>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</si>
  <si>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</si>
  <si>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</si>
  <si>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</si>
  <si>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</si>
  <si>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</si>
  <si>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</si>
  <si>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</si>
  <si>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</si>
  <si>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Тээвэр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</si>
  <si>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</si>
  <si>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</si>
  <si>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</si>
  <si>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</si>
  <si>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</si>
  <si>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</si>
  <si>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</si>
  <si>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</si>
  <si>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</si>
  <si>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</si>
  <si>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</si>
  <si>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</si>
  <si>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</si>
  <si>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</si>
  <si>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</si>
  <si>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мянган хүн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</si>
  <si>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</si>
  <si>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</si>
  <si>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</si>
  <si>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</si>
  <si>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</si>
  <si>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</si>
  <si>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</si>
  <si>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</si>
  <si>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</si>
  <si>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</si>
  <si>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</si>
  <si>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</si>
  <si>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</si>
  <si>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</si>
  <si>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</si>
  <si>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</si>
  <si>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</si>
  <si>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</si>
  <si>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</si>
  <si>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</si>
  <si>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</si>
  <si>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</si>
  <si>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</si>
  <si>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</si>
  <si>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</si>
  <si>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</si>
  <si>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</si>
  <si>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</si>
  <si>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</si>
  <si>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Зураг 3.13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</si>
  <si>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</si>
  <si>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</si>
  <si>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</si>
  <si>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</si>
  <si>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</si>
  <si>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</si>
  <si>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</si>
  <si>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</si>
  <si>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</si>
  <si>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</si>
  <si>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</si>
  <si>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</si>
  <si>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</si>
  <si>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</si>
  <si>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сар/өдөр/он</t>
  </si>
  <si>
    <t>########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</si>
  <si>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</si>
  <si>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</si>
  <si>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</si>
  <si>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</si>
  <si>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</si>
  <si>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</si>
  <si>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</si>
  <si>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</si>
  <si>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</si>
  <si>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</si>
  <si>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</si>
  <si>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</si>
  <si>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</si>
  <si>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</si>
  <si>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</si>
  <si>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</si>
  <si>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</si>
  <si>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</si>
  <si>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</si>
  <si>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</si>
  <si>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</si>
  <si>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</si>
  <si>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</si>
  <si>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</si>
  <si>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</si>
  <si>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</si>
  <si>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</si>
  <si>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</si>
  <si>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</si>
  <si>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</si>
  <si>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</si>
  <si>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</si>
  <si>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</si>
  <si>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</si>
  <si>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</si>
  <si>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</si>
  <si>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</si>
  <si>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</si>
  <si>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</si>
  <si>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</si>
  <si>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</si>
  <si>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</si>
  <si>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</si>
  <si>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</si>
  <si>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</si>
  <si>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</si>
  <si>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</si>
  <si>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</si>
  <si>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</si>
  <si>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</si>
  <si>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</si>
  <si>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</si>
  <si>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</si>
  <si>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</si>
  <si>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</si>
  <si>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</si>
  <si>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</si>
  <si>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</si>
  <si>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</si>
  <si>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</si>
  <si>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</si>
  <si>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>Зураг 3.20</t>
  </si>
  <si>
    <t>Зураг 3.21</t>
  </si>
  <si>
    <t xml:space="preserve">     </t>
  </si>
  <si>
    <t>Зураг 3.22</t>
  </si>
  <si>
    <t>Зураг 3.23</t>
  </si>
  <si>
    <t>Зураг 3.24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</si>
  <si>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</si>
  <si>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</si>
  <si>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</si>
  <si>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</si>
  <si>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</si>
  <si>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</si>
  <si>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</si>
  <si>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Түрээсийн өсөлт, улирлаар (Тэнхлэг зууч)</t>
  </si>
  <si>
    <t>Түрээсийн өсөлт, улирлаар(ҮСХ)</t>
  </si>
  <si>
    <t>Үнийн өсөлт, улирлаар (Тэнхлэг зууч)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</si>
  <si>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</si>
  <si>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</si>
  <si>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</si>
  <si>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</si>
  <si>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</si>
  <si>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</si>
  <si>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</si>
  <si>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</si>
  <si>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</si>
  <si>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</si>
  <si>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</si>
  <si>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</si>
  <si>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</si>
  <si>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</si>
  <si>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</si>
  <si>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Хүснэгт 3.2</t>
  </si>
  <si>
    <t>Их наяд төгрөг</t>
  </si>
  <si>
    <t>Гүй.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</si>
  <si>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</si>
  <si>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</si>
  <si>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</si>
  <si>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</si>
  <si>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</si>
  <si>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</si>
  <si>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</si>
  <si>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</si>
  <si>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</si>
  <si>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</si>
  <si>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</si>
  <si>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</si>
  <si>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</si>
  <si>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</si>
  <si>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</si>
  <si>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</si>
  <si>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</si>
  <si>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</si>
  <si>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</si>
  <si>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</si>
  <si>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</si>
  <si>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Хүснэгт 3.3</t>
  </si>
  <si>
    <t>Бат.</t>
  </si>
  <si>
    <t>Засгийн газрын нийт өр (ӨҮЦ)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</si>
  <si>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</si>
  <si>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</si>
  <si>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</si>
  <si>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</si>
  <si>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Дэлхий</t>
  </si>
  <si>
    <t>БНХАУ </t>
  </si>
  <si>
    <t>АНУ</t>
  </si>
  <si>
    <t>ОХУ </t>
  </si>
  <si>
    <t>Евро бүс </t>
  </si>
  <si>
    <t>Variables -&gt;</t>
  </si>
  <si>
    <t>l_atot</t>
  </si>
  <si>
    <t>l_px</t>
  </si>
  <si>
    <t>l_pm</t>
  </si>
  <si>
    <t>l_atot_prev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</si>
  <si>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</si>
  <si>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</si>
  <si>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</si>
  <si>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</si>
  <si>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</si>
  <si>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</si>
  <si>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</si>
  <si>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</si>
  <si>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</si>
  <si>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</si>
  <si>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</si>
  <si>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</si>
  <si>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</si>
  <si>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</si>
  <si>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</si>
  <si>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</si>
  <si>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</si>
  <si>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</si>
  <si>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</si>
  <si>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</si>
  <si>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</si>
  <si>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</si>
  <si>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</si>
  <si>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</si>
  <si>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</si>
  <si>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</si>
  <si>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</si>
  <si>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</si>
  <si>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</si>
  <si>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</si>
  <si>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</si>
  <si>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</si>
  <si>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</si>
  <si>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</si>
  <si>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</si>
  <si>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</si>
  <si>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</si>
  <si>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</si>
  <si>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</si>
  <si>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</si>
  <si>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</si>
  <si>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</si>
  <si>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</si>
  <si>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</si>
  <si>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</si>
  <si>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</si>
  <si>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</si>
  <si>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</si>
  <si>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</si>
  <si>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</si>
  <si>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</si>
  <si>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</si>
  <si>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</si>
  <si>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</si>
  <si>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</si>
  <si>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</si>
  <si>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</si>
  <si>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</si>
  <si>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</si>
  <si>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</si>
  <si>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</si>
  <si>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</si>
  <si>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</si>
  <si>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</si>
  <si>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</si>
  <si>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</si>
  <si>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</si>
  <si>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</si>
  <si>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</si>
  <si>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</si>
  <si>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</si>
  <si>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</si>
  <si>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</si>
  <si>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Нийт экспорт</t>
  </si>
  <si>
    <t>Чулуун нүүрс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</si>
  <si>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</si>
  <si>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</si>
  <si>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</si>
  <si>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</si>
  <si>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</si>
  <si>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</si>
  <si>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Мөнгөжөөгүй алт</t>
  </si>
  <si>
    <t>Ноолуур</t>
  </si>
  <si>
    <t>Цайрын хүдэр, баяжмал</t>
  </si>
  <si>
    <t>Зэсийн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</si>
  <si>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</si>
  <si>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</si>
  <si>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</si>
  <si>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</si>
  <si>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</si>
  <si>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</si>
  <si>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</si>
  <si>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</si>
  <si>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</si>
  <si>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</si>
  <si>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</si>
  <si>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2026*</t>
  </si>
  <si>
    <t>I*</t>
  </si>
  <si>
    <t>II*</t>
  </si>
  <si>
    <t>III*</t>
  </si>
  <si>
    <t>IV*</t>
  </si>
  <si>
    <t xml:space="preserve">Суурь инфляц </t>
  </si>
  <si>
    <t>Зураг 3.16</t>
  </si>
  <si>
    <t>Инфляцын зорилт (2023)</t>
  </si>
  <si>
    <t>Үйлчилгээ*</t>
  </si>
  <si>
    <t>I/24</t>
  </si>
  <si>
    <t>Гүй%</t>
  </si>
  <si>
    <t>Хүнсний инфляц</t>
  </si>
  <si>
    <t xml:space="preserve">Хүнсний бус инфляц </t>
  </si>
  <si>
    <t>2024Q1</t>
  </si>
  <si>
    <t>Үнийн өсөлт, улирлаар (ҮСХ)</t>
  </si>
  <si>
    <t>АНУ-ын доллар</t>
  </si>
  <si>
    <t xml:space="preserve"> Евро</t>
  </si>
  <si>
    <t xml:space="preserve"> ОХУ-ын рубль</t>
  </si>
  <si>
    <t xml:space="preserve"> БНХАУ-ын юань</t>
  </si>
  <si>
    <t>Евро</t>
  </si>
  <si>
    <t>ОХУ-ын рубль</t>
  </si>
  <si>
    <t>БНХАУ-ын юань</t>
  </si>
  <si>
    <t>сар/өдөр/он       %</t>
  </si>
  <si>
    <t xml:space="preserve">REER, жилийн өөрчлөлт </t>
  </si>
  <si>
    <t>NEER, жилийн өөрчлөлт</t>
  </si>
  <si>
    <t>Нэрлэсэн ханшийн нөлөө</t>
  </si>
  <si>
    <t>Харьцангуй үнийн нөлөө (дотоод-гадаад)</t>
  </si>
  <si>
    <t>Төгрөгийн бодит үйлчилж буй ханш (REER)</t>
  </si>
  <si>
    <t>Төгрөгийн нэрлэсэн үйлчилж буй ханш (NEER)</t>
  </si>
  <si>
    <t>Төгрөгийн харьцангуй өгөөж (%)</t>
  </si>
  <si>
    <t>Ханшийн сарын өөрчлөлт (%)(USD/MNT)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</si>
  <si>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</si>
  <si>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</si>
  <si>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</si>
  <si>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</si>
  <si>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</si>
  <si>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</si>
  <si>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</si>
  <si>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</si>
  <si>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</si>
  <si>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</si>
  <si>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</si>
  <si>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</si>
  <si>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</si>
  <si>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</si>
  <si>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</si>
  <si>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</si>
  <si>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</si>
  <si>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</si>
  <si>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</si>
  <si>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</si>
  <si>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</si>
  <si>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</si>
  <si>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</si>
  <si>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</si>
  <si>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</si>
  <si>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</si>
  <si>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</si>
  <si>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</si>
  <si>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</si>
  <si>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</si>
  <si>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</si>
  <si>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</si>
  <si>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</si>
  <si>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</si>
  <si>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</si>
  <si>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</si>
  <si>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</si>
  <si>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</si>
  <si>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</si>
  <si>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</si>
  <si>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</si>
  <si>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</si>
  <si>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</si>
  <si>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</si>
  <si>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</si>
  <si>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</si>
  <si>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</si>
  <si>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</si>
  <si>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</si>
  <si>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</si>
  <si>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</si>
  <si>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</si>
  <si>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</si>
  <si>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</si>
  <si>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</si>
  <si>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</si>
  <si>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</si>
  <si>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</si>
  <si>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</si>
  <si>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</si>
  <si>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</si>
  <si>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</si>
  <si>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 xml:space="preserve">Захын дундаж ханш </t>
  </si>
  <si>
    <t xml:space="preserve">Төгрөгийн ам.доллартай харьцах албан ханш </t>
  </si>
  <si>
    <t>Зураг 3.14</t>
  </si>
  <si>
    <t>Зураг 3.15</t>
  </si>
  <si>
    <t>2023          II</t>
  </si>
  <si>
    <t>2024             II</t>
  </si>
  <si>
    <t xml:space="preserve">Тод. </t>
  </si>
  <si>
    <t>Бүт.цэвэр татвар</t>
  </si>
  <si>
    <t>2024.II</t>
  </si>
  <si>
    <t>2023Q2</t>
  </si>
  <si>
    <t>2024Q2</t>
  </si>
  <si>
    <t>Тод</t>
  </si>
  <si>
    <t>Хөдөлмөрийн бүтээмжийн өсөлт</t>
  </si>
  <si>
    <t>ЗГ-ын бонд</t>
  </si>
  <si>
    <t>Бусад (ХАА, татварыг хассан)</t>
  </si>
  <si>
    <t>Зураг IV.1.2</t>
  </si>
  <si>
    <t>Зураг IV.1.1</t>
  </si>
  <si>
    <t>M8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</si>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</sst>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  <numFmt numFmtId="361" formatCode="0.00000"/>
    <numFmt numFmtId="362" formatCode="0.000000000000%"/>
  </numFmts>
  <fonts count="44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charset val="1"/>
      <scheme val="minor"/>
    </font>
    <font>
      <b/>
      <sz val="11"/>
      <color rgb="FFC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10"/>
      <color rgb="FF000000"/>
      <name val="Cambria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</font>
    <font>
      <b/>
      <sz val="7"/>
      <name val="Times New Roman"/>
      <family val="1"/>
    </font>
    <font>
      <sz val="7"/>
      <color theme="1"/>
      <name val="Times New Roman"/>
      <family val="1"/>
    </font>
    <font>
      <b/>
      <u/>
      <sz val="11"/>
      <color theme="1"/>
      <name val="Times New Roman"/>
      <family val="1"/>
    </font>
    <font>
      <i/>
      <sz val="7"/>
      <color theme="1"/>
      <name val="Times New Roman"/>
      <family val="1"/>
    </font>
    <font>
      <sz val="10"/>
      <color theme="1"/>
      <name val="Calibri Light"/>
      <family val="1"/>
      <scheme val="major"/>
    </font>
    <font>
      <b/>
      <sz val="12"/>
      <color theme="0"/>
      <name val="Times New Roman"/>
      <family val="1"/>
    </font>
    <font>
      <b/>
      <sz val="11"/>
      <name val="Times New Roman"/>
      <family val="1"/>
    </font>
    <font>
      <sz val="11"/>
      <color theme="1"/>
      <name val="Calibri Light"/>
      <family val="1"/>
      <scheme val="major"/>
    </font>
    <font>
      <sz val="11"/>
      <name val="Calibri Light"/>
      <family val="2"/>
    </font>
    <font>
      <i/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sz val="9"/>
      <name val="Times New Romaи"/>
    </font>
    <font>
      <b/>
      <sz val="12"/>
      <name val="Times New Roman"/>
      <family val="1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830">
    <xf numFmtId="0" fontId="0" fillId="0" borderId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6" fillId="0" borderId="0">
      <protection locked="0"/>
    </xf>
    <xf numFmtId="9" fontId="36" fillId="0" borderId="0" applyFont="0" applyFill="0" applyBorder="0" applyAlignment="0" applyProtection="0"/>
    <xf numFmtId="0" fontId="40" fillId="0" borderId="0"/>
    <xf numFmtId="0" fontId="42" fillId="0" borderId="0"/>
    <xf numFmtId="43" fontId="36" fillId="0" borderId="0" applyFont="0" applyFill="0" applyBorder="0" applyAlignment="0" applyProtection="0"/>
    <xf numFmtId="0" fontId="33" fillId="0" borderId="0"/>
    <xf numFmtId="0" fontId="48" fillId="0" borderId="0" applyFill="0"/>
    <xf numFmtId="9" fontId="36" fillId="0" borderId="0" applyFont="0" applyFill="0" applyBorder="0" applyAlignment="0" applyProtection="0"/>
    <xf numFmtId="0" fontId="34" fillId="0" borderId="0"/>
    <xf numFmtId="0" fontId="51" fillId="0" borderId="0"/>
    <xf numFmtId="0" fontId="48" fillId="0" borderId="0"/>
    <xf numFmtId="0" fontId="48" fillId="0" borderId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48" fillId="0" borderId="0" applyFill="0" applyBorder="0"/>
    <xf numFmtId="0" fontId="33" fillId="0" borderId="0"/>
    <xf numFmtId="170" fontId="33" fillId="0" borderId="0" applyFont="0" applyFill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3" fillId="0" borderId="0"/>
    <xf numFmtId="0" fontId="34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78" fontId="36" fillId="0" borderId="0"/>
    <xf numFmtId="170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6" fontId="36" fillId="0" borderId="0" applyFont="0" applyFill="0" applyBorder="0" applyAlignment="0" applyProtection="0"/>
    <xf numFmtId="178" fontId="60" fillId="0" borderId="11">
      <alignment horizontal="left" vertical="center"/>
    </xf>
    <xf numFmtId="177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178" fontId="61" fillId="0" borderId="0" applyNumberFormat="0" applyFill="0" applyProtection="0">
      <alignment vertical="center"/>
    </xf>
    <xf numFmtId="178" fontId="55" fillId="0" borderId="0"/>
    <xf numFmtId="178" fontId="32" fillId="0" borderId="0"/>
    <xf numFmtId="178" fontId="32" fillId="0" borderId="0"/>
    <xf numFmtId="178" fontId="55" fillId="0" borderId="0"/>
    <xf numFmtId="178" fontId="36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7" fillId="0" borderId="0"/>
    <xf numFmtId="178" fontId="32" fillId="0" borderId="0"/>
    <xf numFmtId="178" fontId="36" fillId="0" borderId="0"/>
    <xf numFmtId="178" fontId="32" fillId="0" borderId="0"/>
    <xf numFmtId="174" fontId="37" fillId="0" borderId="0"/>
    <xf numFmtId="178" fontId="36" fillId="0" borderId="0"/>
    <xf numFmtId="171" fontId="55" fillId="0" borderId="0"/>
    <xf numFmtId="171" fontId="55" fillId="0" borderId="0"/>
    <xf numFmtId="171" fontId="55" fillId="0" borderId="0"/>
    <xf numFmtId="178" fontId="3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8" fontId="6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3" fillId="0" borderId="0"/>
    <xf numFmtId="178" fontId="63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5" fillId="0" borderId="0"/>
    <xf numFmtId="178" fontId="36" fillId="0" borderId="0"/>
    <xf numFmtId="178" fontId="32" fillId="0" borderId="0"/>
    <xf numFmtId="178" fontId="32" fillId="0" borderId="0"/>
    <xf numFmtId="178" fontId="59" fillId="0" borderId="0" applyFill="0" applyBorder="0" applyProtection="0">
      <alignment vertical="center"/>
    </xf>
    <xf numFmtId="178" fontId="32" fillId="0" borderId="0"/>
    <xf numFmtId="178" fontId="32" fillId="0" borderId="0"/>
    <xf numFmtId="178" fontId="32" fillId="0" borderId="0"/>
    <xf numFmtId="178" fontId="37" fillId="0" borderId="0"/>
    <xf numFmtId="178" fontId="55" fillId="0" borderId="0"/>
    <xf numFmtId="178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32" fillId="0" borderId="0"/>
    <xf numFmtId="178" fontId="32" fillId="0" borderId="0"/>
    <xf numFmtId="178" fontId="32" fillId="0" borderId="0"/>
    <xf numFmtId="178" fontId="32" fillId="0" borderId="0"/>
    <xf numFmtId="178" fontId="32" fillId="0" borderId="0"/>
    <xf numFmtId="178" fontId="36" fillId="0" borderId="0"/>
    <xf numFmtId="178" fontId="32" fillId="0" borderId="0"/>
    <xf numFmtId="178" fontId="36" fillId="0" borderId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8" fontId="33" fillId="0" borderId="0"/>
    <xf numFmtId="178" fontId="32" fillId="0" borderId="0"/>
    <xf numFmtId="43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64" fillId="0" borderId="0"/>
    <xf numFmtId="178" fontId="32" fillId="0" borderId="0"/>
    <xf numFmtId="178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9" fontId="31" fillId="0" borderId="0" applyFont="0" applyFill="0" applyBorder="0" applyAlignment="0" applyProtection="0"/>
    <xf numFmtId="0" fontId="36" fillId="0" borderId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0" fillId="0" borderId="11">
      <alignment horizontal="left" vertical="center"/>
    </xf>
    <xf numFmtId="0" fontId="61" fillId="0" borderId="0" applyNumberFormat="0" applyFill="0" applyProtection="0">
      <alignment vertical="center"/>
    </xf>
    <xf numFmtId="0" fontId="31" fillId="0" borderId="0"/>
    <xf numFmtId="0" fontId="31" fillId="0" borderId="0"/>
    <xf numFmtId="0" fontId="36" fillId="0" borderId="0"/>
    <xf numFmtId="0" fontId="37" fillId="0" borderId="0"/>
    <xf numFmtId="0" fontId="31" fillId="0" borderId="0"/>
    <xf numFmtId="0" fontId="36" fillId="0" borderId="0"/>
    <xf numFmtId="0" fontId="31" fillId="0" borderId="0"/>
    <xf numFmtId="0" fontId="36" fillId="0" borderId="0"/>
    <xf numFmtId="0" fontId="31" fillId="0" borderId="0"/>
    <xf numFmtId="0" fontId="56" fillId="0" borderId="0"/>
    <xf numFmtId="0" fontId="62" fillId="0" borderId="0"/>
    <xf numFmtId="0" fontId="63" fillId="0" borderId="0"/>
    <xf numFmtId="0" fontId="31" fillId="0" borderId="0"/>
    <xf numFmtId="0" fontId="55" fillId="0" borderId="0"/>
    <xf numFmtId="0" fontId="36" fillId="0" borderId="0"/>
    <xf numFmtId="0" fontId="31" fillId="0" borderId="0"/>
    <xf numFmtId="0" fontId="31" fillId="0" borderId="0"/>
    <xf numFmtId="0" fontId="59" fillId="0" borderId="0" applyFill="0" applyBorder="0" applyProtection="0">
      <alignment vertical="center"/>
    </xf>
    <xf numFmtId="0" fontId="31" fillId="0" borderId="0"/>
    <xf numFmtId="0" fontId="31" fillId="0" borderId="0"/>
    <xf numFmtId="0" fontId="31" fillId="0" borderId="0"/>
    <xf numFmtId="178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1" fillId="0" borderId="0"/>
    <xf numFmtId="0" fontId="3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31" fillId="0" borderId="0"/>
    <xf numFmtId="43" fontId="31" fillId="0" borderId="0" applyFont="0" applyFill="0" applyBorder="0" applyAlignment="0" applyProtection="0"/>
    <xf numFmtId="0" fontId="65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65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6" fillId="0" borderId="0"/>
    <xf numFmtId="0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67" fillId="0" borderId="0"/>
    <xf numFmtId="0" fontId="36" fillId="4" borderId="12" applyNumberFormat="0" applyFont="0" applyAlignment="0" applyProtection="0"/>
    <xf numFmtId="0" fontId="36" fillId="0" borderId="0"/>
    <xf numFmtId="0" fontId="68" fillId="0" borderId="0" applyNumberFormat="0" applyFill="0" applyBorder="0" applyAlignment="0" applyProtection="0"/>
    <xf numFmtId="0" fontId="69" fillId="0" borderId="13" applyNumberFormat="0" applyFill="0" applyAlignment="0" applyProtection="0"/>
    <xf numFmtId="0" fontId="70" fillId="0" borderId="14" applyNumberFormat="0" applyFill="0" applyAlignment="0" applyProtection="0"/>
    <xf numFmtId="0" fontId="71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5" borderId="0" applyNumberFormat="0" applyBorder="0" applyAlignment="0" applyProtection="0"/>
    <xf numFmtId="0" fontId="73" fillId="6" borderId="0" applyNumberFormat="0" applyBorder="0" applyAlignment="0" applyProtection="0"/>
    <xf numFmtId="0" fontId="74" fillId="7" borderId="0" applyNumberFormat="0" applyBorder="0" applyAlignment="0" applyProtection="0"/>
    <xf numFmtId="0" fontId="75" fillId="8" borderId="16" applyNumberFormat="0" applyAlignment="0" applyProtection="0"/>
    <xf numFmtId="0" fontId="76" fillId="9" borderId="17" applyNumberFormat="0" applyAlignment="0" applyProtection="0"/>
    <xf numFmtId="0" fontId="77" fillId="9" borderId="16" applyNumberFormat="0" applyAlignment="0" applyProtection="0"/>
    <xf numFmtId="0" fontId="78" fillId="0" borderId="18" applyNumberFormat="0" applyFill="0" applyAlignment="0" applyProtection="0"/>
    <xf numFmtId="0" fontId="79" fillId="10" borderId="19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20" applyNumberFormat="0" applyFill="0" applyAlignment="0" applyProtection="0"/>
    <xf numFmtId="0" fontId="82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2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2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2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2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2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3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4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8" fillId="0" borderId="0"/>
    <xf numFmtId="178" fontId="55" fillId="0" borderId="0"/>
    <xf numFmtId="0" fontId="28" fillId="0" borderId="0"/>
    <xf numFmtId="171" fontId="55" fillId="0" borderId="0"/>
    <xf numFmtId="0" fontId="36" fillId="0" borderId="0"/>
    <xf numFmtId="174" fontId="37" fillId="0" borderId="0"/>
    <xf numFmtId="0" fontId="28" fillId="0" borderId="0"/>
    <xf numFmtId="174" fontId="37" fillId="0" borderId="0"/>
    <xf numFmtId="178" fontId="55" fillId="0" borderId="0"/>
    <xf numFmtId="0" fontId="28" fillId="0" borderId="0"/>
    <xf numFmtId="171" fontId="55" fillId="0" borderId="0"/>
    <xf numFmtId="0" fontId="36" fillId="0" borderId="0"/>
    <xf numFmtId="178" fontId="28" fillId="0" borderId="0"/>
    <xf numFmtId="0" fontId="56" fillId="0" borderId="0"/>
    <xf numFmtId="0" fontId="36" fillId="0" borderId="0"/>
    <xf numFmtId="178" fontId="48" fillId="0" borderId="0"/>
    <xf numFmtId="0" fontId="56" fillId="0" borderId="0"/>
    <xf numFmtId="178" fontId="56" fillId="0" borderId="0"/>
    <xf numFmtId="0" fontId="83" fillId="0" borderId="0"/>
    <xf numFmtId="0" fontId="28" fillId="0" borderId="0"/>
    <xf numFmtId="0" fontId="56" fillId="0" borderId="0"/>
    <xf numFmtId="178" fontId="37" fillId="0" borderId="0"/>
    <xf numFmtId="0" fontId="62" fillId="0" borderId="0"/>
    <xf numFmtId="0" fontId="36" fillId="0" borderId="0"/>
    <xf numFmtId="0" fontId="28" fillId="0" borderId="0"/>
    <xf numFmtId="178" fontId="28" fillId="0" borderId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4" borderId="12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87" fillId="0" borderId="0"/>
    <xf numFmtId="9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7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7" fillId="0" borderId="0"/>
    <xf numFmtId="170" fontId="36" fillId="0" borderId="0" applyFont="0" applyFill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9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8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8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3" fillId="0" borderId="0"/>
    <xf numFmtId="0" fontId="36" fillId="0" borderId="0"/>
    <xf numFmtId="0" fontId="92" fillId="0" borderId="0"/>
    <xf numFmtId="0" fontId="92" fillId="0" borderId="0"/>
    <xf numFmtId="0" fontId="92" fillId="0" borderId="0"/>
    <xf numFmtId="0" fontId="103" fillId="0" borderId="0"/>
    <xf numFmtId="0" fontId="36" fillId="0" borderId="0"/>
    <xf numFmtId="0" fontId="87" fillId="0" borderId="0"/>
    <xf numFmtId="0" fontId="92" fillId="0" borderId="0"/>
    <xf numFmtId="0" fontId="92" fillId="0" borderId="0"/>
    <xf numFmtId="0" fontId="36" fillId="0" borderId="0"/>
    <xf numFmtId="0" fontId="36" fillId="0" borderId="0"/>
    <xf numFmtId="0" fontId="48" fillId="0" borderId="0" applyFill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48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8" fillId="0" borderId="0" applyFont="0" applyFill="0" applyBorder="0" applyAlignment="0" applyProtection="0"/>
    <xf numFmtId="188" fontId="36" fillId="0" borderId="0" applyFill="0" applyBorder="0" applyAlignment="0" applyProtection="0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6" fillId="0" borderId="30" applyNumberFormat="0" applyFont="0" applyBorder="0" applyAlignment="0" applyProtection="0"/>
    <xf numFmtId="0" fontId="36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36" fillId="0" borderId="0" applyFont="0" applyFill="0" applyBorder="0" applyAlignment="0" applyProtection="0"/>
    <xf numFmtId="169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62" fillId="0" borderId="0" applyFont="0" applyFill="0" applyBorder="0" applyAlignment="0" applyProtection="0"/>
    <xf numFmtId="0" fontId="33" fillId="0" borderId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6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48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8" fillId="0" borderId="0" applyFill="0" applyBorder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37" fillId="0" borderId="0"/>
    <xf numFmtId="0" fontId="37" fillId="0" borderId="0"/>
    <xf numFmtId="170" fontId="37" fillId="0" borderId="0" applyFont="0" applyFill="0" applyBorder="0" applyAlignment="0" applyProtection="0"/>
    <xf numFmtId="0" fontId="25" fillId="0" borderId="0"/>
    <xf numFmtId="0" fontId="33" fillId="0" borderId="0"/>
    <xf numFmtId="0" fontId="36" fillId="0" borderId="0"/>
    <xf numFmtId="0" fontId="62" fillId="0" borderId="0"/>
    <xf numFmtId="43" fontId="36" fillId="0" borderId="0" applyFont="0" applyFill="0" applyBorder="0" applyAlignment="0" applyProtection="0"/>
    <xf numFmtId="0" fontId="25" fillId="4" borderId="12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170" fontId="3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8" fillId="0" borderId="0" applyBorder="0"/>
    <xf numFmtId="0" fontId="36" fillId="0" borderId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109" fillId="57" borderId="0"/>
    <xf numFmtId="0" fontId="33" fillId="0" borderId="0"/>
    <xf numFmtId="0" fontId="111" fillId="7" borderId="0" applyNumberFormat="0" applyBorder="0" applyAlignment="0" applyProtection="0"/>
    <xf numFmtId="0" fontId="110" fillId="0" borderId="0" applyNumberFormat="0" applyFill="0" applyBorder="0" applyAlignment="0" applyProtection="0"/>
    <xf numFmtId="49" fontId="112" fillId="0" borderId="32" applyFill="0" applyProtection="0">
      <alignment horizontal="center"/>
    </xf>
    <xf numFmtId="189" fontId="114" fillId="0" borderId="0"/>
    <xf numFmtId="43" fontId="115" fillId="0" borderId="0" applyFont="0" applyFill="0" applyBorder="0" applyAlignment="0" applyProtection="0"/>
    <xf numFmtId="0" fontId="113" fillId="0" borderId="0"/>
    <xf numFmtId="0" fontId="36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116" fillId="0" borderId="0"/>
    <xf numFmtId="0" fontId="25" fillId="0" borderId="0"/>
    <xf numFmtId="9" fontId="25" fillId="0" borderId="0" applyFont="0" applyFill="0" applyBorder="0" applyAlignment="0" applyProtection="0"/>
    <xf numFmtId="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25" fillId="0" borderId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6" fillId="0" borderId="0"/>
    <xf numFmtId="43" fontId="25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5" fillId="0" borderId="0"/>
    <xf numFmtId="0" fontId="36" fillId="0" borderId="0"/>
    <xf numFmtId="0" fontId="48" fillId="0" borderId="0"/>
    <xf numFmtId="191" fontId="36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89" fontId="115" fillId="0" borderId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0" fontId="36" fillId="0" borderId="0"/>
    <xf numFmtId="0" fontId="36" fillId="0" borderId="0"/>
    <xf numFmtId="0" fontId="33" fillId="0" borderId="0"/>
    <xf numFmtId="9" fontId="2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17" fillId="0" borderId="0"/>
    <xf numFmtId="9" fontId="117" fillId="0" borderId="0" applyFont="0" applyFill="0" applyBorder="0" applyAlignment="0" applyProtection="0"/>
    <xf numFmtId="0" fontId="48" fillId="0" borderId="0" applyFill="0" applyBorder="0"/>
    <xf numFmtId="168" fontId="48" fillId="0" borderId="0" applyFont="0" applyFill="0" applyBorder="0" applyAlignment="0" applyProtection="0"/>
    <xf numFmtId="41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5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48" fillId="0" borderId="0" applyFill="0" applyBorder="0"/>
    <xf numFmtId="0" fontId="24" fillId="0" borderId="0"/>
    <xf numFmtId="9" fontId="48" fillId="0" borderId="0" applyFont="0" applyFill="0" applyBorder="0" applyAlignment="0" applyProtection="0"/>
    <xf numFmtId="0" fontId="36" fillId="0" borderId="30" applyNumberFormat="0" applyFon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6" fillId="0" borderId="0"/>
    <xf numFmtId="0" fontId="36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62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2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4" fillId="0" borderId="0" applyFont="0" applyFill="0" applyBorder="0" applyAlignment="0" applyProtection="0"/>
    <xf numFmtId="195" fontId="118" fillId="0" borderId="0" applyFont="0" applyFill="0" applyBorder="0" applyAlignment="0" applyProtection="0"/>
    <xf numFmtId="170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6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2" fillId="0" borderId="0"/>
    <xf numFmtId="0" fontId="3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8" fillId="0" borderId="0"/>
    <xf numFmtId="0" fontId="36" fillId="0" borderId="0"/>
    <xf numFmtId="0" fontId="3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118" fillId="0" borderId="0"/>
    <xf numFmtId="0" fontId="125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103" fillId="0" borderId="0">
      <alignment vertical="top"/>
    </xf>
    <xf numFmtId="0" fontId="1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3" fillId="0" borderId="0">
      <alignment vertical="top"/>
    </xf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8" fillId="0" borderId="0" applyFill="0" applyBorder="0"/>
    <xf numFmtId="0" fontId="48" fillId="0" borderId="0" applyFill="0" applyBorder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48" fillId="0" borderId="0" applyFill="0" applyBorder="0"/>
    <xf numFmtId="0" fontId="103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166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8" fillId="0" borderId="0" applyFill="0" applyBorder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48" fillId="0" borderId="0" applyFill="0" applyBorder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48" fillId="0" borderId="0" applyFill="0" applyBorder="0"/>
    <xf numFmtId="0" fontId="36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3" fillId="0" borderId="0"/>
    <xf numFmtId="201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6" fillId="0" borderId="0"/>
    <xf numFmtId="178" fontId="52" fillId="0" borderId="0"/>
    <xf numFmtId="0" fontId="56" fillId="0" borderId="0"/>
    <xf numFmtId="0" fontId="56" fillId="0" borderId="0"/>
    <xf numFmtId="0" fontId="56" fillId="0" borderId="0"/>
    <xf numFmtId="0" fontId="36" fillId="0" borderId="0"/>
    <xf numFmtId="0" fontId="56" fillId="0" borderId="0"/>
    <xf numFmtId="201" fontId="52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178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178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178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178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178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178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178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178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178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178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178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178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178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178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178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178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178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178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8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178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178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178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8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178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178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3" fillId="0" borderId="0"/>
    <xf numFmtId="0" fontId="55" fillId="0" borderId="0"/>
    <xf numFmtId="178" fontId="158" fillId="0" borderId="0"/>
    <xf numFmtId="0" fontId="23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52" fillId="0" borderId="0"/>
    <xf numFmtId="0" fontId="54" fillId="0" borderId="0"/>
    <xf numFmtId="0" fontId="52" fillId="0" borderId="0"/>
    <xf numFmtId="178" fontId="52" fillId="0" borderId="0"/>
    <xf numFmtId="0" fontId="54" fillId="0" borderId="0"/>
    <xf numFmtId="202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7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8" fontId="23" fillId="0" borderId="0"/>
    <xf numFmtId="0" fontId="23" fillId="0" borderId="0"/>
    <xf numFmtId="194" fontId="37" fillId="0" borderId="0"/>
    <xf numFmtId="194" fontId="37" fillId="0" borderId="0"/>
    <xf numFmtId="194" fontId="37" fillId="0" borderId="0"/>
    <xf numFmtId="194" fontId="37" fillId="0" borderId="0"/>
    <xf numFmtId="194" fontId="37" fillId="0" borderId="0"/>
    <xf numFmtId="194" fontId="37" fillId="0" borderId="0"/>
    <xf numFmtId="178" fontId="3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178" fontId="36" fillId="0" borderId="0"/>
    <xf numFmtId="194" fontId="37" fillId="0" borderId="0"/>
    <xf numFmtId="0" fontId="33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0" fontId="54" fillId="0" borderId="0"/>
    <xf numFmtId="0" fontId="3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178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203" fontId="52" fillId="0" borderId="0"/>
    <xf numFmtId="178" fontId="23" fillId="0" borderId="0"/>
    <xf numFmtId="0" fontId="33" fillId="0" borderId="0"/>
    <xf numFmtId="0" fontId="3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56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178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3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178" fontId="55" fillId="0" borderId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3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8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8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62" fillId="0" borderId="0"/>
    <xf numFmtId="0" fontId="2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03" fillId="0" borderId="0">
      <alignment vertical="top"/>
    </xf>
    <xf numFmtId="9" fontId="36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118" fillId="0" borderId="0"/>
    <xf numFmtId="0" fontId="55" fillId="0" borderId="0"/>
    <xf numFmtId="0" fontId="118" fillId="0" borderId="0"/>
    <xf numFmtId="41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8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0" fontId="125" fillId="0" borderId="0"/>
    <xf numFmtId="9" fontId="23" fillId="0" borderId="0" applyFont="0" applyFill="0" applyBorder="0" applyAlignment="0" applyProtection="0"/>
    <xf numFmtId="0" fontId="125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0" fontId="23" fillId="0" borderId="0"/>
    <xf numFmtId="0" fontId="36" fillId="0" borderId="0">
      <alignment wrapText="1"/>
    </xf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/>
    <xf numFmtId="43" fontId="23" fillId="0" borderId="0" applyFont="0" applyFill="0" applyBorder="0" applyAlignment="0" applyProtection="0"/>
    <xf numFmtId="204" fontId="54" fillId="0" borderId="0" applyFont="0" applyFill="0" applyBorder="0" applyAlignment="0" applyProtection="0"/>
    <xf numFmtId="0" fontId="62" fillId="0" borderId="0"/>
    <xf numFmtId="0" fontId="103" fillId="0" borderId="0">
      <alignment vertical="top"/>
    </xf>
    <xf numFmtId="0" fontId="62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0" fontId="36" fillId="0" borderId="0"/>
    <xf numFmtId="0" fontId="23" fillId="0" borderId="0"/>
    <xf numFmtId="178" fontId="37" fillId="0" borderId="0"/>
    <xf numFmtId="170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170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62" fillId="0" borderId="0"/>
    <xf numFmtId="0" fontId="23" fillId="0" borderId="0"/>
    <xf numFmtId="204" fontId="54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0" fontId="23" fillId="0" borderId="0"/>
    <xf numFmtId="0" fontId="36" fillId="0" borderId="0"/>
    <xf numFmtId="0" fontId="36" fillId="0" borderId="0"/>
    <xf numFmtId="0" fontId="36" fillId="0" borderId="0"/>
    <xf numFmtId="0" fontId="169" fillId="0" borderId="39"/>
    <xf numFmtId="0" fontId="170" fillId="0" borderId="0"/>
    <xf numFmtId="168" fontId="36" fillId="0" borderId="0" applyFont="0" applyFill="0" applyBorder="0" applyAlignment="0" applyProtection="0"/>
    <xf numFmtId="205" fontId="36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41" fontId="170" fillId="0" borderId="0" applyFont="0" applyFill="0" applyBorder="0" applyAlignment="0" applyProtection="0"/>
    <xf numFmtId="0" fontId="173" fillId="0" borderId="0"/>
    <xf numFmtId="49" fontId="37" fillId="0" borderId="0" applyProtection="0">
      <alignment horizontal="left"/>
    </xf>
    <xf numFmtId="49" fontId="37" fillId="0" borderId="0" applyProtection="0">
      <alignment horizontal="left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4" fillId="0" borderId="0"/>
    <xf numFmtId="206" fontId="37" fillId="0" borderId="0" applyFill="0" applyBorder="0" applyProtection="0">
      <alignment horizontal="right"/>
    </xf>
    <xf numFmtId="207" fontId="37" fillId="0" borderId="0" applyFill="0" applyBorder="0" applyProtection="0">
      <alignment horizontal="right"/>
    </xf>
    <xf numFmtId="208" fontId="175" fillId="0" borderId="0" applyFill="0" applyBorder="0" applyProtection="0">
      <alignment horizontal="center"/>
    </xf>
    <xf numFmtId="209" fontId="175" fillId="0" borderId="0" applyFill="0" applyBorder="0" applyProtection="0">
      <alignment horizontal="center"/>
    </xf>
    <xf numFmtId="210" fontId="176" fillId="0" borderId="0" applyFill="0" applyBorder="0" applyProtection="0">
      <alignment horizontal="right"/>
    </xf>
    <xf numFmtId="211" fontId="37" fillId="0" borderId="0" applyFill="0" applyBorder="0" applyProtection="0">
      <alignment horizontal="right"/>
    </xf>
    <xf numFmtId="212" fontId="37" fillId="0" borderId="0" applyFill="0" applyBorder="0" applyProtection="0">
      <alignment horizontal="right"/>
    </xf>
    <xf numFmtId="213" fontId="37" fillId="0" borderId="0" applyFill="0" applyBorder="0" applyProtection="0">
      <alignment horizontal="right"/>
    </xf>
    <xf numFmtId="214" fontId="37" fillId="0" borderId="0" applyFill="0" applyBorder="0" applyProtection="0">
      <alignment horizontal="right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/>
    <xf numFmtId="167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0" fontId="130" fillId="0" borderId="0" applyNumberFormat="0" applyAlignment="0"/>
    <xf numFmtId="0" fontId="129" fillId="0" borderId="0">
      <alignment horizontal="center" wrapText="1"/>
      <protection locked="0"/>
    </xf>
    <xf numFmtId="43" fontId="120" fillId="0" borderId="0" applyFont="0" applyFill="0" applyBorder="0" applyAlignment="0" applyProtection="0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218" fontId="133" fillId="0" borderId="0" applyFill="0" applyBorder="0" applyAlignment="0"/>
    <xf numFmtId="219" fontId="36" fillId="0" borderId="0" applyFill="0" applyBorder="0" applyAlignment="0"/>
    <xf numFmtId="219" fontId="36" fillId="0" borderId="0" applyFill="0" applyBorder="0" applyAlignment="0"/>
    <xf numFmtId="192" fontId="36" fillId="0" borderId="0" applyFill="0" applyBorder="0" applyAlignment="0"/>
    <xf numFmtId="220" fontId="36" fillId="0" borderId="0" applyFill="0" applyBorder="0" applyAlignment="0"/>
    <xf numFmtId="221" fontId="36" fillId="0" borderId="0" applyFill="0" applyBorder="0" applyAlignment="0"/>
    <xf numFmtId="222" fontId="36" fillId="0" borderId="0" applyFill="0" applyBorder="0" applyAlignment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200" fontId="36" fillId="0" borderId="0" applyFill="0" applyBorder="0" applyAlignment="0"/>
    <xf numFmtId="224" fontId="36" fillId="0" borderId="0" applyFill="0" applyBorder="0" applyAlignment="0"/>
    <xf numFmtId="200" fontId="36" fillId="0" borderId="0" applyFill="0" applyBorder="0" applyAlignment="0"/>
    <xf numFmtId="192" fontId="36" fillId="0" borderId="0" applyFill="0" applyBorder="0" applyAlignment="0"/>
    <xf numFmtId="3" fontId="128" fillId="0" borderId="36"/>
    <xf numFmtId="1" fontId="180" fillId="0" borderId="40">
      <alignment vertical="top"/>
    </xf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41" fontId="48" fillId="0" borderId="0" applyFont="0" applyFill="0" applyBorder="0" applyAlignment="0" applyProtection="0"/>
    <xf numFmtId="223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38" fontId="128" fillId="0" borderId="7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6" fontId="48" fillId="0" borderId="0" applyFont="0" applyFill="0" applyBorder="0" applyAlignment="0" applyProtection="0"/>
    <xf numFmtId="43" fontId="36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7" fontId="37" fillId="0" borderId="0"/>
    <xf numFmtId="3" fontId="36" fillId="0" borderId="0" applyFill="0" applyBorder="0" applyAlignment="0" applyProtection="0"/>
    <xf numFmtId="228" fontId="130" fillId="0" borderId="0" applyBorder="0"/>
    <xf numFmtId="229" fontId="130" fillId="0" borderId="0" applyBorder="0"/>
    <xf numFmtId="171" fontId="190" fillId="0" borderId="0"/>
    <xf numFmtId="0" fontId="191" fillId="0" borderId="0" applyNumberFormat="0" applyAlignment="0">
      <alignment horizontal="left"/>
    </xf>
    <xf numFmtId="0" fontId="192" fillId="0" borderId="0" applyNumberFormat="0" applyAlignment="0"/>
    <xf numFmtId="227" fontId="84" fillId="60" borderId="0">
      <protection locked="0"/>
    </xf>
    <xf numFmtId="192" fontId="36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44" fontId="167" fillId="0" borderId="0" applyFont="0" applyFill="0" applyBorder="0" applyAlignment="0" applyProtection="0"/>
    <xf numFmtId="230" fontId="36" fillId="0" borderId="0" applyFill="0" applyBorder="0" applyAlignment="0" applyProtection="0"/>
    <xf numFmtId="231" fontId="37" fillId="0" borderId="0"/>
    <xf numFmtId="232" fontId="36" fillId="61" borderId="0" applyFont="0" applyBorder="0"/>
    <xf numFmtId="0" fontId="193" fillId="0" borderId="0"/>
    <xf numFmtId="18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94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0" fontId="36" fillId="0" borderId="0"/>
    <xf numFmtId="173" fontId="36" fillId="0" borderId="0"/>
    <xf numFmtId="183" fontId="36" fillId="0" borderId="0"/>
    <xf numFmtId="183" fontId="36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23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18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190" fontId="36" fillId="0" borderId="0"/>
    <xf numFmtId="19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4" fontId="36" fillId="0" borderId="0"/>
    <xf numFmtId="235" fontId="36" fillId="0" borderId="0"/>
    <xf numFmtId="172" fontId="36" fillId="0" borderId="0"/>
    <xf numFmtId="236" fontId="36" fillId="0" borderId="0"/>
    <xf numFmtId="236" fontId="36" fillId="0" borderId="0"/>
    <xf numFmtId="18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4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6" fontId="36" fillId="0" borderId="0"/>
    <xf numFmtId="236" fontId="36" fillId="0" borderId="0"/>
    <xf numFmtId="236" fontId="36" fillId="0" borderId="0"/>
    <xf numFmtId="234" fontId="36" fillId="0" borderId="0"/>
    <xf numFmtId="0" fontId="36" fillId="0" borderId="0"/>
    <xf numFmtId="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6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0" fontId="36" fillId="0" borderId="0"/>
    <xf numFmtId="0" fontId="36" fillId="0" borderId="0"/>
    <xf numFmtId="0" fontId="36" fillId="0" borderId="0"/>
    <xf numFmtId="190" fontId="36" fillId="0" borderId="0"/>
    <xf numFmtId="236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6" fontId="36" fillId="0" borderId="0"/>
    <xf numFmtId="190" fontId="36" fillId="0" borderId="0"/>
    <xf numFmtId="190" fontId="36" fillId="0" borderId="0"/>
    <xf numFmtId="236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174" fillId="0" borderId="0"/>
    <xf numFmtId="0" fontId="36" fillId="0" borderId="0"/>
    <xf numFmtId="190" fontId="192" fillId="0" borderId="36" applyNumberFormat="0" applyFont="0" applyFill="0" applyAlignment="0">
      <alignment horizontal="left"/>
    </xf>
    <xf numFmtId="0" fontId="195" fillId="0" borderId="39"/>
    <xf numFmtId="227" fontId="196" fillId="0" borderId="0">
      <protection locked="0"/>
    </xf>
    <xf numFmtId="237" fontId="36" fillId="0" borderId="0" applyFill="0" applyBorder="0" applyAlignment="0" applyProtection="0"/>
    <xf numFmtId="14" fontId="133" fillId="0" borderId="0" applyFill="0" applyBorder="0" applyAlignment="0"/>
    <xf numFmtId="0" fontId="192" fillId="0" borderId="0"/>
    <xf numFmtId="238" fontId="36" fillId="0" borderId="41">
      <alignment vertical="center"/>
    </xf>
    <xf numFmtId="199" fontId="36" fillId="0" borderId="41">
      <alignment vertical="center"/>
    </xf>
    <xf numFmtId="199" fontId="36" fillId="0" borderId="41">
      <alignment vertical="center"/>
    </xf>
    <xf numFmtId="41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239" fontId="37" fillId="0" borderId="0"/>
    <xf numFmtId="227" fontId="166" fillId="0" borderId="34"/>
    <xf numFmtId="0" fontId="192" fillId="0" borderId="39"/>
    <xf numFmtId="0" fontId="192" fillId="0" borderId="39"/>
    <xf numFmtId="0" fontId="198" fillId="0" borderId="0" applyNumberFormat="0" applyFill="0" applyBorder="0" applyAlignment="0" applyProtection="0"/>
    <xf numFmtId="0" fontId="199" fillId="62" borderId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192" fontId="36" fillId="0" borderId="0" applyFill="0" applyBorder="0" applyAlignment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200" fontId="36" fillId="0" borderId="0" applyFill="0" applyBorder="0" applyAlignment="0"/>
    <xf numFmtId="224" fontId="36" fillId="0" borderId="0" applyFill="0" applyBorder="0" applyAlignment="0"/>
    <xf numFmtId="200" fontId="36" fillId="0" borderId="0" applyFill="0" applyBorder="0" applyAlignment="0"/>
    <xf numFmtId="192" fontId="36" fillId="0" borderId="0" applyFill="0" applyBorder="0" applyAlignment="0"/>
    <xf numFmtId="0" fontId="200" fillId="0" borderId="0" applyNumberFormat="0" applyAlignment="0">
      <alignment horizontal="left"/>
    </xf>
    <xf numFmtId="233" fontId="174" fillId="0" borderId="0" applyFont="0" applyFill="0" applyBorder="0" applyAlignment="0" applyProtection="0"/>
    <xf numFmtId="2" fontId="36" fillId="0" borderId="0" applyFill="0" applyBorder="0" applyAlignment="0" applyProtection="0"/>
    <xf numFmtId="240" fontId="36" fillId="0" borderId="0">
      <protection locked="0"/>
    </xf>
    <xf numFmtId="240" fontId="36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/>
    <xf numFmtId="0" fontId="203" fillId="0" borderId="42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38" fontId="130" fillId="61" borderId="0" applyNumberFormat="0" applyBorder="0" applyAlignment="0" applyProtection="0"/>
    <xf numFmtId="0" fontId="97" fillId="0" borderId="43" applyNumberFormat="0" applyAlignment="0" applyProtection="0">
      <alignment horizontal="left" vertical="center"/>
    </xf>
    <xf numFmtId="0" fontId="97" fillId="0" borderId="33">
      <alignment horizontal="left" vertical="center"/>
    </xf>
    <xf numFmtId="241" fontId="204" fillId="0" borderId="0">
      <protection locked="0"/>
    </xf>
    <xf numFmtId="242" fontId="36" fillId="0" borderId="0">
      <protection locked="0"/>
    </xf>
    <xf numFmtId="242" fontId="36" fillId="0" borderId="0">
      <protection locked="0"/>
    </xf>
    <xf numFmtId="241" fontId="204" fillId="0" borderId="0">
      <protection locked="0"/>
    </xf>
    <xf numFmtId="242" fontId="36" fillId="0" borderId="0">
      <protection locked="0"/>
    </xf>
    <xf numFmtId="242" fontId="36" fillId="0" borderId="0">
      <protection locked="0"/>
    </xf>
    <xf numFmtId="41" fontId="205" fillId="0" borderId="0" applyBorder="0" applyAlignment="0" applyProtection="0">
      <alignment horizontal="right" wrapText="1"/>
    </xf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10" fontId="130" fillId="63" borderId="36" applyNumberFormat="0" applyBorder="0" applyAlignment="0" applyProtection="0"/>
    <xf numFmtId="243" fontId="193" fillId="64" borderId="0"/>
    <xf numFmtId="190" fontId="209" fillId="65" borderId="36" applyNumberFormat="0" applyAlignment="0">
      <alignment horizontal="left"/>
    </xf>
    <xf numFmtId="0" fontId="210" fillId="65" borderId="39"/>
    <xf numFmtId="0" fontId="211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34" fontId="36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192" fontId="36" fillId="0" borderId="0" applyFill="0" applyBorder="0" applyAlignment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200" fontId="36" fillId="0" borderId="0" applyFill="0" applyBorder="0" applyAlignment="0"/>
    <xf numFmtId="224" fontId="36" fillId="0" borderId="0" applyFill="0" applyBorder="0" applyAlignment="0"/>
    <xf numFmtId="200" fontId="36" fillId="0" borderId="0" applyFill="0" applyBorder="0" applyAlignment="0"/>
    <xf numFmtId="192" fontId="36" fillId="0" borderId="0" applyFill="0" applyBorder="0" applyAlignment="0"/>
    <xf numFmtId="243" fontId="213" fillId="66" borderId="0"/>
    <xf numFmtId="0" fontId="214" fillId="0" borderId="36">
      <alignment horizontal="center"/>
    </xf>
    <xf numFmtId="244" fontId="36" fillId="0" borderId="0" applyFont="0" applyFill="0" applyBorder="0" applyAlignment="0" applyProtection="0"/>
    <xf numFmtId="245" fontId="36" fillId="0" borderId="0" applyFont="0" applyFill="0" applyBorder="0" applyAlignment="0" applyProtection="0"/>
    <xf numFmtId="246" fontId="36" fillId="0" borderId="0" applyFont="0" applyFill="0" applyBorder="0" applyAlignment="0" applyProtection="0"/>
    <xf numFmtId="247" fontId="36" fillId="0" borderId="0" applyFont="0" applyFill="0" applyBorder="0" applyAlignment="0" applyProtection="0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37" fillId="0" borderId="0"/>
    <xf numFmtId="0" fontId="36" fillId="0" borderId="0"/>
    <xf numFmtId="37" fontId="216" fillId="0" borderId="0"/>
    <xf numFmtId="248" fontId="217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8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233" fontId="186" fillId="0" borderId="0"/>
    <xf numFmtId="0" fontId="167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6" fillId="0" borderId="0"/>
    <xf numFmtId="0" fontId="184" fillId="0" borderId="0"/>
    <xf numFmtId="0" fontId="184" fillId="0" borderId="0"/>
    <xf numFmtId="0" fontId="16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6" fillId="0" borderId="0">
      <alignment wrapText="1"/>
    </xf>
    <xf numFmtId="0" fontId="36" fillId="0" borderId="0">
      <alignment wrapText="1"/>
    </xf>
    <xf numFmtId="0" fontId="48" fillId="0" borderId="0"/>
    <xf numFmtId="0" fontId="56" fillId="0" borderId="0"/>
    <xf numFmtId="0" fontId="13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8" fillId="0" borderId="0"/>
    <xf numFmtId="0" fontId="56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236" fontId="36" fillId="0" borderId="0"/>
    <xf numFmtId="190" fontId="36" fillId="0" borderId="0"/>
    <xf numFmtId="190" fontId="36" fillId="0" borderId="0"/>
    <xf numFmtId="236" fontId="36" fillId="0" borderId="0"/>
    <xf numFmtId="23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23" fillId="0" borderId="0"/>
    <xf numFmtId="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0" fontId="23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0" fontId="23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0" fontId="23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219" fontId="23" fillId="0" borderId="0">
      <protection locked="0"/>
    </xf>
    <xf numFmtId="0" fontId="168" fillId="0" borderId="0"/>
    <xf numFmtId="249" fontId="23" fillId="0" borderId="0">
      <protection locked="0"/>
    </xf>
    <xf numFmtId="0" fontId="23" fillId="0" borderId="0">
      <protection locked="0"/>
    </xf>
    <xf numFmtId="0" fontId="174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36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6" fillId="0" borderId="0"/>
    <xf numFmtId="0" fontId="36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36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190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8" fillId="0" borderId="0"/>
    <xf numFmtId="0" fontId="56" fillId="0" borderId="0"/>
    <xf numFmtId="0" fontId="56" fillId="0" borderId="0"/>
    <xf numFmtId="0" fontId="5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2" fillId="0" borderId="0"/>
    <xf numFmtId="0" fontId="132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0" fontId="23" fillId="0" borderId="0"/>
    <xf numFmtId="0" fontId="36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36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250" fontId="36" fillId="0" borderId="0" applyFont="0" applyFill="0" applyBorder="0" applyAlignment="0" applyProtection="0"/>
    <xf numFmtId="251" fontId="36" fillId="0" borderId="0" applyFont="0" applyFill="0" applyBorder="0" applyAlignment="0" applyProtection="0"/>
    <xf numFmtId="0" fontId="219" fillId="3" borderId="0"/>
    <xf numFmtId="14" fontId="129" fillId="0" borderId="0">
      <alignment horizontal="center" wrapText="1"/>
      <protection locked="0"/>
    </xf>
    <xf numFmtId="222" fontId="36" fillId="0" borderId="0" applyFont="0" applyFill="0" applyBorder="0" applyAlignment="0" applyProtection="0"/>
    <xf numFmtId="252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4" fillId="0" borderId="0" applyFont="0" applyFill="0" applyBorder="0" applyAlignment="0" applyProtection="0"/>
    <xf numFmtId="253" fontId="130" fillId="0" borderId="0" applyBorder="0">
      <alignment horizontal="right"/>
    </xf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192" fontId="36" fillId="0" borderId="0" applyFill="0" applyBorder="0" applyAlignment="0"/>
    <xf numFmtId="223" fontId="36" fillId="0" borderId="0" applyFill="0" applyBorder="0" applyAlignment="0"/>
    <xf numFmtId="219" fontId="36" fillId="0" borderId="0" applyFill="0" applyBorder="0" applyAlignment="0"/>
    <xf numFmtId="223" fontId="36" fillId="0" borderId="0" applyFill="0" applyBorder="0" applyAlignment="0"/>
    <xf numFmtId="200" fontId="36" fillId="0" borderId="0" applyFill="0" applyBorder="0" applyAlignment="0"/>
    <xf numFmtId="224" fontId="36" fillId="0" borderId="0" applyFill="0" applyBorder="0" applyAlignment="0"/>
    <xf numFmtId="200" fontId="36" fillId="0" borderId="0" applyFill="0" applyBorder="0" applyAlignment="0"/>
    <xf numFmtId="192" fontId="36" fillId="0" borderId="0" applyFill="0" applyBorder="0" applyAlignment="0"/>
    <xf numFmtId="164" fontId="181" fillId="0" borderId="0"/>
    <xf numFmtId="0" fontId="128" fillId="0" borderId="0" applyNumberFormat="0" applyFont="0" applyFill="0" applyBorder="0" applyAlignment="0" applyProtection="0">
      <alignment horizontal="left"/>
    </xf>
    <xf numFmtId="15" fontId="128" fillId="0" borderId="0" applyFont="0" applyFill="0" applyBorder="0" applyAlignment="0" applyProtection="0"/>
    <xf numFmtId="4" fontId="128" fillId="0" borderId="0" applyFont="0" applyFill="0" applyBorder="0" applyAlignment="0" applyProtection="0"/>
    <xf numFmtId="0" fontId="222" fillId="0" borderId="38">
      <alignment horizontal="center"/>
    </xf>
    <xf numFmtId="0" fontId="193" fillId="0" borderId="0"/>
    <xf numFmtId="0" fontId="195" fillId="0" borderId="0"/>
    <xf numFmtId="0" fontId="192" fillId="0" borderId="0"/>
    <xf numFmtId="14" fontId="206" fillId="0" borderId="0" applyNumberFormat="0" applyFill="0" applyBorder="0" applyAlignment="0" applyProtection="0">
      <alignment horizontal="left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8" borderId="0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45" applyNumberFormat="0" applyProtection="0">
      <alignment horizontal="left" vertical="center" indent="1"/>
    </xf>
    <xf numFmtId="4" fontId="223" fillId="78" borderId="0" applyNumberFormat="0" applyProtection="0">
      <alignment horizontal="left" vertical="center" indent="1"/>
    </xf>
    <xf numFmtId="4" fontId="223" fillId="68" borderId="0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4" fontId="133" fillId="78" borderId="0" applyNumberFormat="0" applyProtection="0">
      <alignment horizontal="left" vertical="center" indent="1"/>
    </xf>
    <xf numFmtId="4" fontId="133" fillId="68" borderId="0" applyNumberFormat="0" applyProtection="0">
      <alignment horizontal="left" vertical="center" indent="1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7" fillId="0" borderId="0"/>
    <xf numFmtId="254" fontId="130" fillId="0" borderId="0"/>
    <xf numFmtId="38" fontId="128" fillId="0" borderId="0" applyFont="0" applyFill="0" applyBorder="0" applyAlignment="0" applyProtection="0"/>
    <xf numFmtId="255" fontId="131" fillId="61" borderId="0" applyNumberFormat="0" applyBorder="0" applyAlignment="0" applyProtection="0">
      <alignment horizontal="left" wrapText="1"/>
    </xf>
    <xf numFmtId="40" fontId="229" fillId="0" borderId="0" applyBorder="0">
      <alignment horizontal="right"/>
    </xf>
    <xf numFmtId="256" fontId="36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6" fillId="0" borderId="0"/>
    <xf numFmtId="49" fontId="133" fillId="0" borderId="0" applyFill="0" applyBorder="0" applyAlignment="0"/>
    <xf numFmtId="257" fontId="36" fillId="0" borderId="0" applyFill="0" applyBorder="0" applyAlignment="0"/>
    <xf numFmtId="190" fontId="36" fillId="0" borderId="0" applyFill="0" applyBorder="0" applyAlignment="0"/>
    <xf numFmtId="257" fontId="36" fillId="0" borderId="0" applyFill="0" applyBorder="0" applyAlignment="0"/>
    <xf numFmtId="258" fontId="36" fillId="0" borderId="0" applyFill="0" applyBorder="0" applyAlignment="0"/>
    <xf numFmtId="259" fontId="36" fillId="0" borderId="0" applyFill="0" applyBorder="0" applyAlignment="0"/>
    <xf numFmtId="258" fontId="36" fillId="0" borderId="0" applyFill="0" applyBorder="0" applyAlignment="0"/>
    <xf numFmtId="0" fontId="230" fillId="0" borderId="0" applyNumberFormat="0" applyFont="0" applyAlignment="0">
      <alignment horizontal="left"/>
    </xf>
    <xf numFmtId="0" fontId="41" fillId="0" borderId="0" applyFont="0" applyFill="0" applyBorder="0" applyAlignment="0"/>
    <xf numFmtId="190" fontId="231" fillId="66" borderId="0" applyNumberFormat="0" applyBorder="0" applyAlignment="0">
      <alignment horizontal="left"/>
    </xf>
    <xf numFmtId="0" fontId="232" fillId="66" borderId="0"/>
    <xf numFmtId="0" fontId="233" fillId="66" borderId="0"/>
    <xf numFmtId="170" fontId="33" fillId="0" borderId="0" applyFont="0" applyFill="0" applyBorder="0" applyAlignment="0" applyProtection="0"/>
    <xf numFmtId="190" fontId="209" fillId="0" borderId="47" applyNumberFormat="0" applyFill="0" applyAlignment="0">
      <alignment horizontal="left"/>
    </xf>
    <xf numFmtId="0" fontId="210" fillId="0" borderId="42"/>
    <xf numFmtId="0" fontId="234" fillId="0" borderId="42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235" fillId="62" borderId="0"/>
    <xf numFmtId="42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0" fontId="33" fillId="0" borderId="0"/>
    <xf numFmtId="227" fontId="212" fillId="0" borderId="6" applyBorder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36" fillId="0" borderId="0" applyFont="0" applyFill="0" applyBorder="0" applyAlignment="0" applyProtection="0"/>
    <xf numFmtId="0" fontId="237" fillId="0" borderId="0" applyFont="0" applyFill="0" applyBorder="0" applyAlignment="0" applyProtection="0"/>
    <xf numFmtId="262" fontId="238" fillId="0" borderId="0" applyFont="0" applyFill="0" applyBorder="0" applyAlignment="0" applyProtection="0"/>
    <xf numFmtId="263" fontId="238" fillId="0" borderId="0" applyFont="0" applyFill="0" applyBorder="0" applyAlignment="0" applyProtection="0"/>
    <xf numFmtId="0" fontId="239" fillId="0" borderId="0"/>
    <xf numFmtId="42" fontId="240" fillId="0" borderId="0" applyFont="0" applyFill="0" applyBorder="0" applyAlignment="0" applyProtection="0"/>
    <xf numFmtId="44" fontId="240" fillId="0" borderId="0" applyFont="0" applyFill="0" applyBorder="0" applyAlignment="0" applyProtection="0"/>
    <xf numFmtId="0" fontId="36" fillId="0" borderId="0"/>
    <xf numFmtId="0" fontId="36" fillId="0" borderId="0"/>
    <xf numFmtId="168" fontId="36" fillId="0" borderId="0" applyFont="0" applyFill="0" applyBorder="0" applyAlignment="0" applyProtection="0"/>
    <xf numFmtId="0" fontId="36" fillId="0" borderId="0"/>
    <xf numFmtId="43" fontId="24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242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1" fontId="180" fillId="0" borderId="40">
      <alignment vertical="top"/>
    </xf>
    <xf numFmtId="0" fontId="97" fillId="0" borderId="43" applyNumberFormat="0" applyAlignment="0" applyProtection="0">
      <alignment horizontal="left" vertical="center"/>
    </xf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3" fillId="0" borderId="0"/>
    <xf numFmtId="0" fontId="244" fillId="36" borderId="0" applyNumberFormat="0" applyBorder="0" applyAlignment="0" applyProtection="0"/>
    <xf numFmtId="0" fontId="244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/>
    <xf numFmtId="9" fontId="54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44" fillId="37" borderId="0" applyNumberFormat="0" applyBorder="0" applyAlignment="0" applyProtection="0"/>
    <xf numFmtId="0" fontId="244" fillId="38" borderId="0" applyNumberFormat="0" applyBorder="0" applyAlignment="0" applyProtection="0"/>
    <xf numFmtId="0" fontId="244" fillId="39" borderId="0" applyNumberFormat="0" applyBorder="0" applyAlignment="0" applyProtection="0"/>
    <xf numFmtId="0" fontId="244" fillId="40" borderId="0" applyNumberFormat="0" applyBorder="0" applyAlignment="0" applyProtection="0"/>
    <xf numFmtId="0" fontId="244" fillId="41" borderId="0" applyNumberFormat="0" applyBorder="0" applyAlignment="0" applyProtection="0"/>
    <xf numFmtId="0" fontId="244" fillId="42" borderId="0" applyNumberFormat="0" applyBorder="0" applyAlignment="0" applyProtection="0"/>
    <xf numFmtId="0" fontId="244" fillId="43" borderId="0" applyNumberFormat="0" applyBorder="0" applyAlignment="0" applyProtection="0"/>
    <xf numFmtId="0" fontId="244" fillId="38" borderId="0" applyNumberFormat="0" applyBorder="0" applyAlignment="0" applyProtection="0"/>
    <xf numFmtId="0" fontId="244" fillId="41" borderId="0" applyNumberFormat="0" applyBorder="0" applyAlignment="0" applyProtection="0"/>
    <xf numFmtId="0" fontId="244" fillId="44" borderId="0" applyNumberFormat="0" applyBorder="0" applyAlignment="0" applyProtection="0"/>
    <xf numFmtId="0" fontId="192" fillId="0" borderId="0"/>
    <xf numFmtId="0" fontId="245" fillId="45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48" borderId="0" applyNumberFormat="0" applyBorder="0" applyAlignment="0" applyProtection="0"/>
    <xf numFmtId="0" fontId="192" fillId="0" borderId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>
      <alignment wrapText="1"/>
    </xf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54" fillId="0" borderId="0" applyFont="0" applyFill="0" applyBorder="0" applyAlignment="0" applyProtection="0"/>
    <xf numFmtId="0" fontId="24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47" fillId="0" borderId="0" applyFont="0" applyFill="0" applyBorder="0" applyAlignment="0" applyProtection="0"/>
    <xf numFmtId="49" fontId="248" fillId="0" borderId="0" applyBorder="0">
      <alignment horizontal="left" vertical="top" indent="1" justifyLastLine="1"/>
    </xf>
    <xf numFmtId="0" fontId="97" fillId="0" borderId="0"/>
    <xf numFmtId="17" fontId="196" fillId="61" borderId="48"/>
    <xf numFmtId="0" fontId="246" fillId="0" borderId="0" applyFont="0" applyFill="0" applyBorder="0" applyAlignment="0" applyProtection="0">
      <alignment horizontal="right"/>
    </xf>
    <xf numFmtId="0" fontId="246" fillId="0" borderId="0" applyFont="0" applyFill="0" applyBorder="0" applyAlignment="0" applyProtection="0">
      <alignment horizontal="right"/>
    </xf>
    <xf numFmtId="0" fontId="36" fillId="0" borderId="0">
      <alignment wrapText="1"/>
    </xf>
    <xf numFmtId="0" fontId="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>
      <alignment wrapText="1"/>
    </xf>
    <xf numFmtId="0" fontId="36" fillId="0" borderId="0">
      <alignment wrapText="1"/>
    </xf>
    <xf numFmtId="183" fontId="163" fillId="0" borderId="0"/>
    <xf numFmtId="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>
      <alignment wrapText="1"/>
    </xf>
    <xf numFmtId="0" fontId="247" fillId="0" borderId="0" applyFont="0" applyFill="0" applyBorder="0" applyAlignment="0" applyProtection="0"/>
    <xf numFmtId="183" fontId="249" fillId="0" borderId="0"/>
    <xf numFmtId="0" fontId="192" fillId="0" borderId="49"/>
    <xf numFmtId="0" fontId="163" fillId="0" borderId="0"/>
    <xf numFmtId="0" fontId="192" fillId="0" borderId="0"/>
    <xf numFmtId="0" fontId="245" fillId="49" borderId="0" applyNumberFormat="0" applyBorder="0" applyAlignment="0" applyProtection="0"/>
    <xf numFmtId="0" fontId="245" fillId="50" borderId="0" applyNumberFormat="0" applyBorder="0" applyAlignment="0" applyProtection="0"/>
    <xf numFmtId="0" fontId="245" fillId="51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52" borderId="0" applyNumberFormat="0" applyBorder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3" fillId="0" borderId="24" applyNumberFormat="0" applyFill="0" applyAlignment="0" applyProtection="0"/>
    <xf numFmtId="0" fontId="254" fillId="0" borderId="25" applyNumberFormat="0" applyFill="0" applyAlignment="0" applyProtection="0"/>
    <xf numFmtId="0" fontId="255" fillId="0" borderId="26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31" applyNumberFormat="0" applyFill="0" applyAlignment="0" applyProtection="0"/>
    <xf numFmtId="0" fontId="257" fillId="54" borderId="23" applyNumberFormat="0" applyAlignment="0" applyProtection="0"/>
    <xf numFmtId="0" fontId="258" fillId="0" borderId="0" applyNumberFormat="0" applyFill="0" applyBorder="0" applyAlignment="0" applyProtection="0"/>
    <xf numFmtId="0" fontId="259" fillId="55" borderId="0" applyNumberFormat="0" applyBorder="0" applyAlignment="0" applyProtection="0"/>
    <xf numFmtId="0" fontId="260" fillId="36" borderId="0" applyNumberFormat="0" applyBorder="0" applyAlignment="0" applyProtection="0"/>
    <xf numFmtId="0" fontId="261" fillId="0" borderId="0" applyNumberFormat="0" applyFill="0" applyBorder="0" applyAlignment="0" applyProtection="0"/>
    <xf numFmtId="0" fontId="62" fillId="56" borderId="28" applyNumberFormat="0" applyFont="0" applyAlignment="0" applyProtection="0"/>
    <xf numFmtId="0" fontId="262" fillId="0" borderId="27" applyNumberFormat="0" applyFill="0" applyAlignment="0" applyProtection="0"/>
    <xf numFmtId="0" fontId="263" fillId="0" borderId="0" applyNumberFormat="0" applyFill="0" applyBorder="0" applyAlignment="0" applyProtection="0"/>
    <xf numFmtId="0" fontId="264" fillId="37" borderId="0" applyNumberFormat="0" applyBorder="0" applyAlignment="0" applyProtection="0"/>
    <xf numFmtId="0" fontId="36" fillId="0" borderId="0"/>
    <xf numFmtId="0" fontId="36" fillId="0" borderId="0">
      <alignment vertical="top"/>
    </xf>
    <xf numFmtId="0" fontId="84" fillId="0" borderId="0" applyNumberFormat="0" applyFill="0" applyBorder="0" applyAlignment="0" applyProtection="0"/>
    <xf numFmtId="0" fontId="139" fillId="53" borderId="22" applyNumberFormat="0" applyAlignment="0" applyProtection="0"/>
    <xf numFmtId="197" fontId="36" fillId="81" borderId="0" applyNumberFormat="0" applyBorder="0">
      <protection hidden="1"/>
    </xf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6" fillId="67" borderId="1" applyNumberFormat="0" applyBorder="0">
      <protection locked="0"/>
    </xf>
    <xf numFmtId="0" fontId="147" fillId="0" borderId="24" applyNumberFormat="0" applyFill="0" applyAlignment="0" applyProtection="0"/>
    <xf numFmtId="0" fontId="265" fillId="82" borderId="43" applyNumberFormat="0">
      <alignment horizontal="left" vertical="top"/>
      <protection hidden="1"/>
    </xf>
    <xf numFmtId="0" fontId="48" fillId="0" borderId="0"/>
    <xf numFmtId="0" fontId="54" fillId="0" borderId="0"/>
    <xf numFmtId="0" fontId="48" fillId="0" borderId="0"/>
    <xf numFmtId="0" fontId="62" fillId="0" borderId="0">
      <alignment vertical="top"/>
    </xf>
    <xf numFmtId="0" fontId="36" fillId="0" borderId="0">
      <alignment vertical="top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0" borderId="36">
      <protection hidden="1"/>
    </xf>
    <xf numFmtId="3" fontId="266" fillId="67" borderId="50" applyNumberFormat="0" applyFont="0" applyBorder="0" applyAlignment="0">
      <alignment horizontal="center"/>
      <protection locked="0"/>
    </xf>
    <xf numFmtId="0" fontId="97" fillId="0" borderId="0" applyFill="0" applyBorder="0">
      <protection hidden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4" fillId="80" borderId="0" applyBorder="0">
      <alignment horizontal="center"/>
      <protection locked="0"/>
    </xf>
    <xf numFmtId="0" fontId="243" fillId="83" borderId="0" applyNumberFormat="0" applyBorder="0">
      <protection hidden="1"/>
    </xf>
    <xf numFmtId="0" fontId="84" fillId="84" borderId="37">
      <alignment horizontal="left" indent="2"/>
      <protection hidden="1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36" fillId="0" borderId="0" applyNumberFormat="0" applyFont="0" applyFill="0" applyBorder="0" applyAlignment="0">
      <protection locked="0"/>
    </xf>
    <xf numFmtId="0" fontId="266" fillId="60" borderId="0" applyNumberFormat="0" applyBorder="0">
      <protection locked="0"/>
    </xf>
    <xf numFmtId="0" fontId="62" fillId="0" borderId="0"/>
    <xf numFmtId="168" fontId="62" fillId="0" borderId="0" applyFont="0" applyFill="0" applyBorder="0" applyAlignment="0" applyProtection="0"/>
    <xf numFmtId="0" fontId="36" fillId="0" borderId="0"/>
    <xf numFmtId="0" fontId="36" fillId="0" borderId="0"/>
    <xf numFmtId="43" fontId="62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62" fillId="0" borderId="0"/>
    <xf numFmtId="0" fontId="84" fillId="0" borderId="0" applyNumberFormat="0" applyFill="0" applyBorder="0" applyAlignment="0" applyProtection="0"/>
    <xf numFmtId="264" fontId="36" fillId="0" borderId="0">
      <protection locked="0"/>
    </xf>
    <xf numFmtId="265" fontId="36" fillId="0" borderId="0">
      <protection locked="0"/>
    </xf>
    <xf numFmtId="264" fontId="36" fillId="0" borderId="0">
      <protection locked="0"/>
    </xf>
    <xf numFmtId="265" fontId="36" fillId="0" borderId="0">
      <protection locked="0"/>
    </xf>
    <xf numFmtId="9" fontId="267" fillId="0" borderId="0" applyFont="0" applyFill="0" applyBorder="0" applyAlignment="0" applyProtection="0"/>
    <xf numFmtId="0" fontId="192" fillId="0" borderId="0"/>
    <xf numFmtId="196" fontId="36" fillId="0" borderId="0" applyFont="0" applyFill="0" applyBorder="0" applyAlignment="0" applyProtection="0"/>
    <xf numFmtId="0" fontId="267" fillId="0" borderId="0"/>
    <xf numFmtId="43" fontId="23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168" fontId="36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36" fillId="0" borderId="0"/>
    <xf numFmtId="43" fontId="23" fillId="0" borderId="0" applyFont="0" applyFill="0" applyBorder="0" applyAlignment="0" applyProtection="0"/>
    <xf numFmtId="16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2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0" fontId="36" fillId="0" borderId="0"/>
    <xf numFmtId="267" fontId="36" fillId="0" borderId="0" applyFont="0" applyFill="0" applyBorder="0" applyAlignment="0" applyProtection="0"/>
    <xf numFmtId="267" fontId="36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268" fontId="36" fillId="0" borderId="0">
      <protection locked="0"/>
    </xf>
    <xf numFmtId="268" fontId="36" fillId="0" borderId="0">
      <protection locked="0"/>
    </xf>
    <xf numFmtId="264" fontId="36" fillId="0" borderId="0">
      <protection locked="0"/>
    </xf>
    <xf numFmtId="264" fontId="36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69" fontId="36" fillId="0" borderId="0"/>
    <xf numFmtId="0" fontId="36" fillId="0" borderId="0"/>
    <xf numFmtId="0" fontId="48" fillId="0" borderId="0"/>
    <xf numFmtId="0" fontId="36" fillId="0" borderId="0"/>
    <xf numFmtId="0" fontId="36" fillId="0" borderId="0"/>
    <xf numFmtId="0" fontId="36" fillId="0" borderId="0"/>
    <xf numFmtId="178" fontId="37" fillId="0" borderId="0"/>
    <xf numFmtId="0" fontId="56" fillId="0" borderId="0"/>
    <xf numFmtId="0" fontId="62" fillId="0" borderId="0"/>
    <xf numFmtId="0" fontId="56" fillId="0" borderId="0"/>
    <xf numFmtId="0" fontId="36" fillId="0" borderId="0" applyNumberFormat="0" applyFill="0" applyBorder="0" applyAlignment="0" applyProtection="0"/>
    <xf numFmtId="0" fontId="36" fillId="0" borderId="0">
      <alignment wrapText="1"/>
    </xf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>
      <alignment wrapText="1"/>
    </xf>
    <xf numFmtId="9" fontId="2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0" fontId="62" fillId="0" borderId="0"/>
    <xf numFmtId="0" fontId="36" fillId="0" borderId="0">
      <alignment vertical="top"/>
    </xf>
    <xf numFmtId="0" fontId="36" fillId="0" borderId="0" applyNumberFormat="0" applyFill="0" applyBorder="0" applyAlignment="0" applyProtection="0"/>
    <xf numFmtId="0" fontId="4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70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36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36" fillId="56" borderId="28" applyNumberFormat="0" applyFont="0" applyAlignment="0" applyProtection="0"/>
    <xf numFmtId="9" fontId="36" fillId="0" borderId="0" applyFont="0" applyFill="0" applyBorder="0" applyAlignment="0" applyProtection="0"/>
    <xf numFmtId="0" fontId="36" fillId="0" borderId="0">
      <alignment vertical="top"/>
    </xf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4" borderId="0" applyNumberFormat="0" applyBorder="0" applyAlignment="0" applyProtection="0"/>
    <xf numFmtId="16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2" fillId="0" borderId="0"/>
    <xf numFmtId="0" fontId="62" fillId="0" borderId="0"/>
    <xf numFmtId="0" fontId="103" fillId="0" borderId="0">
      <alignment vertical="top"/>
    </xf>
    <xf numFmtId="0" fontId="62" fillId="0" borderId="0"/>
    <xf numFmtId="0" fontId="23" fillId="4" borderId="12" applyNumberFormat="0" applyFont="0" applyAlignment="0" applyProtection="0"/>
    <xf numFmtId="9" fontId="5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56" fillId="0" borderId="0"/>
    <xf numFmtId="43" fontId="56" fillId="0" borderId="0" applyFont="0" applyFill="0" applyBorder="0" applyAlignment="0" applyProtection="0"/>
    <xf numFmtId="202" fontId="36" fillId="0" borderId="0"/>
    <xf numFmtId="0" fontId="265" fillId="82" borderId="53" applyNumberFormat="0">
      <alignment horizontal="left" vertical="top"/>
      <protection hidden="1"/>
    </xf>
    <xf numFmtId="202" fontId="36" fillId="0" borderId="0"/>
    <xf numFmtId="227" fontId="166" fillId="0" borderId="34"/>
    <xf numFmtId="202" fontId="36" fillId="0" borderId="0"/>
    <xf numFmtId="4" fontId="223" fillId="77" borderId="51" applyNumberFormat="0" applyProtection="0">
      <alignment horizontal="left" vertical="center" indent="1"/>
    </xf>
    <xf numFmtId="43" fontId="56" fillId="0" borderId="0" applyFont="0" applyFill="0" applyBorder="0" applyAlignment="0" applyProtection="0"/>
    <xf numFmtId="0" fontId="56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33" fillId="0" borderId="0"/>
    <xf numFmtId="9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70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10" fontId="130" fillId="63" borderId="36" applyNumberFormat="0" applyBorder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4" fontId="225" fillId="80" borderId="44" applyNumberFormat="0" applyProtection="0">
      <alignment vertical="center"/>
    </xf>
    <xf numFmtId="190" fontId="192" fillId="0" borderId="36" applyNumberFormat="0" applyFont="0" applyFill="0" applyAlignment="0">
      <alignment horizontal="left"/>
    </xf>
    <xf numFmtId="0" fontId="36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6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6" fillId="68" borderId="4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3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3" fillId="0" borderId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3" fillId="0" borderId="0"/>
    <xf numFmtId="178" fontId="23" fillId="0" borderId="0"/>
    <xf numFmtId="0" fontId="100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23" fillId="0" borderId="0" applyFont="0" applyFill="0" applyBorder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214" fillId="0" borderId="36">
      <alignment horizontal="center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54" fillId="5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54" fillId="56" borderId="28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95" fillId="0" borderId="39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10" fillId="65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6" fillId="80" borderId="44" applyNumberFormat="0" applyProtection="0">
      <alignment horizontal="left" vertical="top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52" fillId="53" borderId="22" applyNumberFormat="0" applyAlignment="0" applyProtection="0"/>
    <xf numFmtId="0" fontId="36" fillId="80" borderId="44" applyNumberFormat="0" applyProtection="0">
      <alignment horizontal="left" vertical="center" indent="1"/>
    </xf>
    <xf numFmtId="190" fontId="209" fillId="0" borderId="36" applyNumberFormat="0" applyFill="0" applyAlignment="0">
      <alignment horizontal="left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3" fontId="128" fillId="0" borderId="36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3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6" fillId="78" borderId="44" applyNumberFormat="0" applyProtection="0">
      <alignment horizontal="left" vertical="top" indent="1"/>
    </xf>
    <xf numFmtId="0" fontId="193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3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36" fillId="78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9" fillId="53" borderId="29" applyNumberFormat="0" applyAlignment="0" applyProtection="0"/>
    <xf numFmtId="0" fontId="23" fillId="0" borderId="0"/>
    <xf numFmtId="0" fontId="160" fillId="53" borderId="29" applyNumberFormat="0" applyAlignment="0" applyProtection="0"/>
    <xf numFmtId="0" fontId="36" fillId="56" borderId="28" applyNumberFormat="0" applyFont="0" applyAlignment="0" applyProtection="0"/>
    <xf numFmtId="0" fontId="23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36" fillId="78" borderId="44" applyNumberFormat="0" applyProtection="0">
      <alignment horizontal="left" vertical="center" indent="1"/>
    </xf>
    <xf numFmtId="0" fontId="23" fillId="0" borderId="0"/>
    <xf numFmtId="3" fontId="128" fillId="0" borderId="36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3" fillId="0" borderId="0" applyFont="0" applyFill="0" applyBorder="0" applyAlignment="0" applyProtection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9" fontId="23" fillId="0" borderId="0" applyFont="0" applyFill="0" applyBorder="0" applyAlignment="0" applyProtection="0"/>
    <xf numFmtId="0" fontId="222" fillId="0" borderId="38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03" fillId="58" borderId="39"/>
    <xf numFmtId="0" fontId="23" fillId="0" borderId="0"/>
    <xf numFmtId="0" fontId="192" fillId="0" borderId="39"/>
    <xf numFmtId="170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6" fillId="67" borderId="55" applyNumberFormat="0" applyBorder="0">
      <protection locked="0"/>
    </xf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0" borderId="36">
      <protection hidden="1"/>
    </xf>
    <xf numFmtId="0" fontId="97" fillId="0" borderId="33">
      <alignment horizontal="lef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3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36" fillId="0" borderId="0"/>
    <xf numFmtId="0" fontId="36" fillId="0" borderId="0"/>
    <xf numFmtId="0" fontId="36" fillId="0" borderId="0"/>
    <xf numFmtId="9" fontId="23" fillId="0" borderId="0" applyFont="0" applyFill="0" applyBorder="0" applyAlignment="0" applyProtection="0"/>
    <xf numFmtId="0" fontId="113" fillId="0" borderId="0"/>
    <xf numFmtId="40" fontId="12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23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3" fontId="128" fillId="0" borderId="36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2" fillId="0" borderId="38">
      <alignment horizontal="center"/>
    </xf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36" fillId="0" borderId="36">
      <protection hidden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36" fillId="0" borderId="0"/>
    <xf numFmtId="43" fontId="3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118" fillId="0" borderId="0"/>
    <xf numFmtId="0" fontId="23" fillId="0" borderId="0"/>
    <xf numFmtId="0" fontId="62" fillId="0" borderId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23" fillId="0" borderId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6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178" fontId="55" fillId="0" borderId="0"/>
    <xf numFmtId="0" fontId="23" fillId="0" borderId="0"/>
    <xf numFmtId="178" fontId="55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4" fontId="37" fillId="0" borderId="0"/>
    <xf numFmtId="174" fontId="37" fillId="0" borderId="0"/>
    <xf numFmtId="174" fontId="37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3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8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0" fontId="55" fillId="0" borderId="0"/>
    <xf numFmtId="0" fontId="23" fillId="0" borderId="0"/>
    <xf numFmtId="178" fontId="37" fillId="0" borderId="0"/>
    <xf numFmtId="178" fontId="37" fillId="0" borderId="0"/>
    <xf numFmtId="178" fontId="55" fillId="0" borderId="0"/>
    <xf numFmtId="178" fontId="23" fillId="0" borderId="0"/>
    <xf numFmtId="9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8" fillId="0" borderId="0" applyFill="0" applyBorder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8" fontId="48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3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48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6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3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6" fillId="0" borderId="0"/>
    <xf numFmtId="0" fontId="48" fillId="0" borderId="0" applyFill="0" applyBorder="0"/>
    <xf numFmtId="0" fontId="23" fillId="0" borderId="0"/>
    <xf numFmtId="0" fontId="48" fillId="0" borderId="0" applyFill="0"/>
    <xf numFmtId="0" fontId="36" fillId="0" borderId="0"/>
    <xf numFmtId="0" fontId="92" fillId="0" borderId="0"/>
    <xf numFmtId="0" fontId="92" fillId="0" borderId="0"/>
    <xf numFmtId="0" fontId="92" fillId="0" borderId="0"/>
    <xf numFmtId="0" fontId="87" fillId="0" borderId="0"/>
    <xf numFmtId="0" fontId="92" fillId="0" borderId="0"/>
    <xf numFmtId="0" fontId="92" fillId="0" borderId="0"/>
    <xf numFmtId="0" fontId="48" fillId="0" borderId="0" applyFill="0"/>
    <xf numFmtId="0" fontId="36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36" fillId="0" borderId="0"/>
    <xf numFmtId="0" fontId="36" fillId="0" borderId="0"/>
    <xf numFmtId="0" fontId="62" fillId="0" borderId="0"/>
    <xf numFmtId="0" fontId="48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193" fontId="121" fillId="0" borderId="0" applyFont="0" applyFill="0" applyBorder="0" applyAlignment="0" applyProtection="0"/>
    <xf numFmtId="0" fontId="37" fillId="0" borderId="0"/>
    <xf numFmtId="0" fontId="3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3" fillId="0" borderId="0"/>
    <xf numFmtId="9" fontId="37" fillId="0" borderId="0" applyFont="0" applyFill="0" applyBorder="0" applyAlignment="0" applyProtection="0"/>
    <xf numFmtId="0" fontId="103" fillId="0" borderId="0">
      <alignment vertical="top"/>
    </xf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36" fillId="0" borderId="30" applyNumberFormat="0" applyFont="0" applyBorder="0" applyAlignment="0" applyProtection="0"/>
    <xf numFmtId="0" fontId="36" fillId="0" borderId="30" applyNumberFormat="0" applyFont="0" applyBorder="0" applyAlignment="0" applyProtection="0"/>
    <xf numFmtId="0" fontId="36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70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201" fontId="36" fillId="0" borderId="0"/>
    <xf numFmtId="0" fontId="23" fillId="0" borderId="0"/>
    <xf numFmtId="0" fontId="36" fillId="0" borderId="0"/>
    <xf numFmtId="0" fontId="269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62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1" fillId="0" borderId="0"/>
    <xf numFmtId="43" fontId="271" fillId="0" borderId="0" applyFont="0" applyFill="0" applyBorder="0" applyAlignment="0" applyProtection="0"/>
    <xf numFmtId="0" fontId="271" fillId="0" borderId="0" applyNumberFormat="0" applyFont="0" applyFill="0" applyBorder="0" applyAlignment="0" applyProtection="0"/>
    <xf numFmtId="0" fontId="62" fillId="0" borderId="0"/>
    <xf numFmtId="0" fontId="62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133" fillId="35" borderId="0" applyNumberFormat="0" applyBorder="0" applyAlignment="0" applyProtection="0"/>
    <xf numFmtId="0" fontId="23" fillId="0" borderId="0"/>
    <xf numFmtId="43" fontId="55" fillId="0" borderId="0" applyFont="0" applyFill="0" applyBorder="0" applyAlignment="0" applyProtection="0"/>
    <xf numFmtId="0" fontId="133" fillId="35" borderId="0" applyNumberFormat="0" applyBorder="0" applyAlignment="0" applyProtection="0"/>
    <xf numFmtId="43" fontId="62" fillId="0" borderId="0" applyFont="0" applyFill="0" applyBorder="0" applyAlignment="0" applyProtection="0"/>
    <xf numFmtId="0" fontId="133" fillId="35" borderId="0" applyNumberFormat="0" applyBorder="0" applyAlignment="0" applyProtection="0"/>
    <xf numFmtId="0" fontId="23" fillId="0" borderId="0"/>
    <xf numFmtId="0" fontId="133" fillId="35" borderId="0" applyNumberFormat="0" applyBorder="0" applyAlignment="0" applyProtection="0"/>
    <xf numFmtId="0" fontId="36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178" fontId="133" fillId="36" borderId="0" applyNumberFormat="0" applyBorder="0" applyAlignment="0" applyProtection="0"/>
    <xf numFmtId="0" fontId="23" fillId="0" borderId="0"/>
    <xf numFmtId="193" fontId="121" fillId="0" borderId="0" applyFont="0" applyFill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21" fillId="0" borderId="0"/>
    <xf numFmtId="0" fontId="23" fillId="0" borderId="0"/>
    <xf numFmtId="0" fontId="23" fillId="0" borderId="0"/>
    <xf numFmtId="178" fontId="133" fillId="37" borderId="0" applyNumberFormat="0" applyBorder="0" applyAlignment="0" applyProtection="0"/>
    <xf numFmtId="0" fontId="23" fillId="0" borderId="0"/>
    <xf numFmtId="0" fontId="133" fillId="37" borderId="0" applyNumberFormat="0" applyBorder="0" applyAlignment="0" applyProtection="0"/>
    <xf numFmtId="38" fontId="127" fillId="0" borderId="0" applyFont="0" applyFill="0" applyBorder="0" applyAlignment="0" applyProtection="0"/>
    <xf numFmtId="0" fontId="133" fillId="37" borderId="0" applyNumberFormat="0" applyBorder="0" applyAlignment="0" applyProtection="0"/>
    <xf numFmtId="0" fontId="48" fillId="0" borderId="0" applyFill="0" applyBorder="0"/>
    <xf numFmtId="0" fontId="133" fillId="37" borderId="0" applyNumberFormat="0" applyBorder="0" applyAlignment="0" applyProtection="0"/>
    <xf numFmtId="0" fontId="23" fillId="0" borderId="0"/>
    <xf numFmtId="0" fontId="23" fillId="0" borderId="0"/>
    <xf numFmtId="0" fontId="118" fillId="0" borderId="0"/>
    <xf numFmtId="0" fontId="48" fillId="0" borderId="0" applyFill="0" applyBorder="0"/>
    <xf numFmtId="0" fontId="23" fillId="0" borderId="0"/>
    <xf numFmtId="0" fontId="23" fillId="0" borderId="0"/>
    <xf numFmtId="178" fontId="133" fillId="38" borderId="0" applyNumberFormat="0" applyBorder="0" applyAlignment="0" applyProtection="0"/>
    <xf numFmtId="0" fontId="133" fillId="38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38" borderId="0" applyNumberFormat="0" applyBorder="0" applyAlignment="0" applyProtection="0"/>
    <xf numFmtId="0" fontId="118" fillId="0" borderId="0" applyFont="0" applyFill="0" applyBorder="0" applyAlignment="0" applyProtection="0"/>
    <xf numFmtId="0" fontId="133" fillId="38" borderId="0" applyNumberFormat="0" applyBorder="0" applyAlignment="0" applyProtection="0"/>
    <xf numFmtId="0" fontId="23" fillId="0" borderId="0"/>
    <xf numFmtId="0" fontId="23" fillId="0" borderId="0"/>
    <xf numFmtId="0" fontId="48" fillId="0" borderId="0" applyFill="0" applyBorder="0"/>
    <xf numFmtId="193" fontId="121" fillId="0" borderId="0" applyFont="0" applyFill="0" applyBorder="0" applyAlignment="0" applyProtection="0"/>
    <xf numFmtId="178" fontId="133" fillId="39" borderId="0" applyNumberFormat="0" applyBorder="0" applyAlignment="0" applyProtection="0"/>
    <xf numFmtId="0" fontId="23" fillId="0" borderId="0"/>
    <xf numFmtId="0" fontId="23" fillId="0" borderId="0"/>
    <xf numFmtId="0" fontId="133" fillId="39" borderId="0" applyNumberFormat="0" applyBorder="0" applyAlignment="0" applyProtection="0"/>
    <xf numFmtId="0" fontId="23" fillId="0" borderId="0"/>
    <xf numFmtId="0" fontId="133" fillId="39" borderId="0" applyNumberFormat="0" applyBorder="0" applyAlignment="0" applyProtection="0"/>
    <xf numFmtId="0" fontId="48" fillId="0" borderId="0" applyFill="0" applyBorder="0"/>
    <xf numFmtId="0" fontId="133" fillId="39" borderId="0" applyNumberFormat="0" applyBorder="0" applyAlignment="0" applyProtection="0"/>
    <xf numFmtId="0" fontId="62" fillId="0" borderId="0"/>
    <xf numFmtId="0" fontId="83" fillId="0" borderId="0"/>
    <xf numFmtId="0" fontId="48" fillId="0" borderId="0" applyFill="0"/>
    <xf numFmtId="178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3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43" fontId="23" fillId="0" borderId="0" applyFont="0" applyFill="0" applyBorder="0" applyAlignment="0" applyProtection="0"/>
    <xf numFmtId="0" fontId="133" fillId="41" borderId="0" applyNumberFormat="0" applyBorder="0" applyAlignment="0" applyProtection="0"/>
    <xf numFmtId="0" fontId="62" fillId="0" borderId="0" applyFont="0" applyFill="0" applyBorder="0" applyAlignment="0" applyProtection="0"/>
    <xf numFmtId="0" fontId="23" fillId="0" borderId="0"/>
    <xf numFmtId="178" fontId="133" fillId="42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42" borderId="0" applyNumberFormat="0" applyBorder="0" applyAlignment="0" applyProtection="0"/>
    <xf numFmtId="0" fontId="23" fillId="0" borderId="0"/>
    <xf numFmtId="0" fontId="133" fillId="42" borderId="0" applyNumberFormat="0" applyBorder="0" applyAlignment="0" applyProtection="0"/>
    <xf numFmtId="0" fontId="48" fillId="0" borderId="0" applyFill="0"/>
    <xf numFmtId="0" fontId="133" fillId="42" borderId="0" applyNumberFormat="0" applyBorder="0" applyAlignment="0" applyProtection="0"/>
    <xf numFmtId="0" fontId="100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178" fontId="133" fillId="43" borderId="0" applyNumberFormat="0" applyBorder="0" applyAlignment="0" applyProtection="0"/>
    <xf numFmtId="0" fontId="23" fillId="0" borderId="0"/>
    <xf numFmtId="0" fontId="23" fillId="0" borderId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133" fillId="38" borderId="0" applyNumberFormat="0" applyBorder="0" applyAlignment="0" applyProtection="0"/>
    <xf numFmtId="168" fontId="48" fillId="0" borderId="0" applyFont="0" applyFill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13" fillId="0" borderId="0"/>
    <xf numFmtId="192" fontId="23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3" fillId="0" borderId="0"/>
    <xf numFmtId="0" fontId="133" fillId="41" borderId="0" applyNumberFormat="0" applyBorder="0" applyAlignment="0" applyProtection="0"/>
    <xf numFmtId="0" fontId="23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16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78" fontId="133" fillId="44" borderId="0" applyNumberFormat="0" applyBorder="0" applyAlignment="0" applyProtection="0"/>
    <xf numFmtId="43" fontId="118" fillId="0" borderId="0" applyFont="0" applyFill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43" fontId="23" fillId="0" borderId="0" applyFont="0" applyFill="0" applyBorder="0" applyAlignment="0" applyProtection="0"/>
    <xf numFmtId="0" fontId="133" fillId="44" borderId="0" applyNumberFormat="0" applyBorder="0" applyAlignment="0" applyProtection="0"/>
    <xf numFmtId="193" fontId="121" fillId="0" borderId="0" applyFont="0" applyFill="0" applyBorder="0" applyAlignment="0" applyProtection="0"/>
    <xf numFmtId="0" fontId="48" fillId="0" borderId="0" applyFill="0" applyBorder="0"/>
    <xf numFmtId="178" fontId="134" fillId="45" borderId="0" applyNumberFormat="0" applyBorder="0" applyAlignment="0" applyProtection="0"/>
    <xf numFmtId="0" fontId="48" fillId="0" borderId="0" applyFill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43" fontId="36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3" fillId="0" borderId="0"/>
    <xf numFmtId="178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23" fillId="0" borderId="0"/>
    <xf numFmtId="0" fontId="134" fillId="42" borderId="0" applyNumberFormat="0" applyBorder="0" applyAlignment="0" applyProtection="0"/>
    <xf numFmtId="0" fontId="48" fillId="0" borderId="0" applyFill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3" fillId="0" borderId="0"/>
    <xf numFmtId="178" fontId="134" fillId="43" borderId="0" applyNumberFormat="0" applyBorder="0" applyAlignment="0" applyProtection="0"/>
    <xf numFmtId="9" fontId="33" fillId="0" borderId="0" applyFont="0" applyFill="0" applyBorder="0" applyAlignment="0" applyProtection="0"/>
    <xf numFmtId="182" fontId="36" fillId="0" borderId="0" applyFont="0" applyFill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178" fontId="134" fillId="46" borderId="0" applyNumberFormat="0" applyBorder="0" applyAlignment="0" applyProtection="0"/>
    <xf numFmtId="0" fontId="23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00" fillId="40" borderId="22" applyNumberFormat="0" applyAlignment="0" applyProtection="0"/>
    <xf numFmtId="0" fontId="134" fillId="46" borderId="0" applyNumberFormat="0" applyBorder="0" applyAlignment="0" applyProtection="0"/>
    <xf numFmtId="178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7" borderId="0" applyNumberFormat="0" applyBorder="0" applyAlignment="0" applyProtection="0"/>
    <xf numFmtId="0" fontId="113" fillId="0" borderId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0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178" fontId="134" fillId="48" borderId="0" applyNumberFormat="0" applyBorder="0" applyAlignment="0" applyProtection="0"/>
    <xf numFmtId="9" fontId="23" fillId="0" borderId="0" applyFont="0" applyFill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23" fillId="0" borderId="0"/>
    <xf numFmtId="0" fontId="23" fillId="0" borderId="0"/>
    <xf numFmtId="0" fontId="48" fillId="0" borderId="0" applyFill="0" applyBorder="0"/>
    <xf numFmtId="0" fontId="23" fillId="0" borderId="0"/>
    <xf numFmtId="178" fontId="134" fillId="49" borderId="0" applyNumberFormat="0" applyBorder="0" applyAlignment="0" applyProtection="0"/>
    <xf numFmtId="43" fontId="23" fillId="0" borderId="0" applyFont="0" applyFill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43" fontId="122" fillId="0" borderId="0" applyFont="0" applyFill="0" applyBorder="0" applyAlignment="0" applyProtection="0"/>
    <xf numFmtId="178" fontId="134" fillId="50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23" fillId="0" borderId="0"/>
    <xf numFmtId="0" fontId="134" fillId="50" borderId="0" applyNumberFormat="0" applyBorder="0" applyAlignment="0" applyProtection="0"/>
    <xf numFmtId="0" fontId="23" fillId="0" borderId="0"/>
    <xf numFmtId="170" fontId="33" fillId="0" borderId="0" applyFont="0" applyFill="0" applyBorder="0" applyAlignment="0" applyProtection="0"/>
    <xf numFmtId="0" fontId="48" fillId="0" borderId="0" applyFill="0" applyBorder="0"/>
    <xf numFmtId="168" fontId="48" fillId="0" borderId="0" applyFont="0" applyFill="0" applyBorder="0" applyAlignment="0" applyProtection="0"/>
    <xf numFmtId="0" fontId="23" fillId="0" borderId="0"/>
    <xf numFmtId="0" fontId="48" fillId="0" borderId="0" applyFill="0" applyBorder="0"/>
    <xf numFmtId="178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178" fontId="134" fillId="46" borderId="0" applyNumberFormat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6" borderId="0" applyNumberFormat="0" applyBorder="0" applyAlignment="0" applyProtection="0"/>
    <xf numFmtId="0" fontId="118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178" fontId="134" fillId="47" borderId="0" applyNumberFormat="0" applyBorder="0" applyAlignment="0" applyProtection="0"/>
    <xf numFmtId="0" fontId="23" fillId="0" borderId="0"/>
    <xf numFmtId="0" fontId="97" fillId="0" borderId="0" applyNumberFormat="0" applyFont="0" applyFill="0" applyAlignment="0" applyProtection="0"/>
    <xf numFmtId="0" fontId="134" fillId="47" borderId="0" applyNumberFormat="0" applyBorder="0" applyAlignment="0" applyProtection="0"/>
    <xf numFmtId="0" fontId="62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178" fontId="134" fillId="52" borderId="0" applyNumberFormat="0" applyBorder="0" applyAlignment="0" applyProtection="0"/>
    <xf numFmtId="0" fontId="121" fillId="0" borderId="0"/>
    <xf numFmtId="193" fontId="121" fillId="0" borderId="0" applyFont="0" applyFill="0" applyBorder="0" applyAlignment="0" applyProtection="0"/>
    <xf numFmtId="0" fontId="134" fillId="52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2" borderId="0" applyNumberFormat="0" applyBorder="0" applyAlignment="0" applyProtection="0"/>
    <xf numFmtId="0" fontId="33" fillId="0" borderId="0"/>
    <xf numFmtId="0" fontId="134" fillId="52" borderId="0" applyNumberFormat="0" applyBorder="0" applyAlignment="0" applyProtection="0"/>
    <xf numFmtId="0" fontId="48" fillId="0" borderId="0" applyFill="0"/>
    <xf numFmtId="43" fontId="118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178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27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8" fillId="0" borderId="0" applyFill="0" applyBorder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" fillId="0" borderId="0"/>
    <xf numFmtId="0" fontId="121" fillId="0" borderId="0"/>
    <xf numFmtId="178" fontId="140" fillId="54" borderId="23" applyNumberFormat="0" applyAlignment="0" applyProtection="0"/>
    <xf numFmtId="168" fontId="48" fillId="0" borderId="0" applyFont="0" applyFill="0" applyBorder="0" applyAlignment="0" applyProtection="0"/>
    <xf numFmtId="0" fontId="121" fillId="0" borderId="0"/>
    <xf numFmtId="0" fontId="140" fillId="54" borderId="23" applyNumberFormat="0" applyAlignment="0" applyProtection="0"/>
    <xf numFmtId="0" fontId="118" fillId="0" borderId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23" fillId="0" borderId="0"/>
    <xf numFmtId="0" fontId="103" fillId="0" borderId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3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3" fillId="0" borderId="0"/>
    <xf numFmtId="43" fontId="37" fillId="0" borderId="0" applyFont="0" applyFill="0" applyBorder="0" applyAlignment="0" applyProtection="0"/>
    <xf numFmtId="272" fontId="1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6" fillId="0" borderId="0"/>
    <xf numFmtId="192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8" fillId="0" borderId="0"/>
    <xf numFmtId="43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62" fillId="0" borderId="0"/>
    <xf numFmtId="0" fontId="48" fillId="0" borderId="0" applyFill="0" applyBorder="0"/>
    <xf numFmtId="0" fontId="23" fillId="0" borderId="0"/>
    <xf numFmtId="178" fontId="142" fillId="0" borderId="0" applyNumberFormat="0" applyFill="0" applyBorder="0" applyAlignment="0" applyProtection="0"/>
    <xf numFmtId="42" fontId="126" fillId="0" borderId="0" applyFont="0" applyFill="0" applyBorder="0" applyAlignment="0" applyProtection="0"/>
    <xf numFmtId="0" fontId="118" fillId="0" borderId="0"/>
    <xf numFmtId="0" fontId="1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3" fillId="0" borderId="0"/>
    <xf numFmtId="0" fontId="48" fillId="0" borderId="0" applyFill="0" applyBorder="0"/>
    <xf numFmtId="178" fontId="144" fillId="37" borderId="0" applyNumberFormat="0" applyBorder="0" applyAlignment="0" applyProtection="0"/>
    <xf numFmtId="0" fontId="144" fillId="37" borderId="0" applyNumberFormat="0" applyBorder="0" applyAlignment="0" applyProtection="0"/>
    <xf numFmtId="193" fontId="121" fillId="0" borderId="0" applyFon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92" fillId="0" borderId="0"/>
    <xf numFmtId="168" fontId="48" fillId="0" borderId="0" applyFont="0" applyFill="0" applyBorder="0" applyAlignment="0" applyProtection="0"/>
    <xf numFmtId="0" fontId="23" fillId="0" borderId="0"/>
    <xf numFmtId="0" fontId="36" fillId="0" borderId="30" applyNumberFormat="0" applyFont="0" applyBorder="0" applyAlignment="0" applyProtection="0"/>
    <xf numFmtId="178" fontId="146" fillId="0" borderId="24" applyNumberFormat="0" applyFill="0" applyAlignment="0" applyProtection="0"/>
    <xf numFmtId="0" fontId="48" fillId="0" borderId="0" applyFill="0" applyBorder="0"/>
    <xf numFmtId="0" fontId="23" fillId="0" borderId="0"/>
    <xf numFmtId="0" fontId="146" fillId="0" borderId="24" applyNumberFormat="0" applyFill="0" applyAlignment="0" applyProtection="0"/>
    <xf numFmtId="0" fontId="37" fillId="0" borderId="0"/>
    <xf numFmtId="0" fontId="146" fillId="0" borderId="24" applyNumberFormat="0" applyFill="0" applyAlignment="0" applyProtection="0"/>
    <xf numFmtId="192" fontId="23" fillId="0" borderId="0" applyFont="0" applyFill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23" fillId="0" borderId="0"/>
    <xf numFmtId="0" fontId="23" fillId="0" borderId="0"/>
    <xf numFmtId="178" fontId="148" fillId="0" borderId="25" applyNumberFormat="0" applyFill="0" applyAlignment="0" applyProtection="0"/>
    <xf numFmtId="0" fontId="121" fillId="0" borderId="0"/>
    <xf numFmtId="0" fontId="23" fillId="0" borderId="0"/>
    <xf numFmtId="0" fontId="148" fillId="0" borderId="25" applyNumberFormat="0" applyFill="0" applyAlignment="0" applyProtection="0"/>
    <xf numFmtId="192" fontId="23" fillId="0" borderId="0" applyFont="0" applyFill="0" applyBorder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43" fontId="36" fillId="0" borderId="0" applyFont="0" applyFill="0" applyBorder="0" applyAlignment="0" applyProtection="0"/>
    <xf numFmtId="0" fontId="36" fillId="0" borderId="0"/>
    <xf numFmtId="178" fontId="150" fillId="0" borderId="26" applyNumberFormat="0" applyFill="0" applyAlignment="0" applyProtection="0"/>
    <xf numFmtId="0" fontId="23" fillId="0" borderId="0"/>
    <xf numFmtId="0" fontId="23" fillId="0" borderId="0"/>
    <xf numFmtId="0" fontId="150" fillId="0" borderId="26" applyNumberFormat="0" applyFill="0" applyAlignment="0" applyProtection="0"/>
    <xf numFmtId="43" fontId="118" fillId="0" borderId="0" applyFont="0" applyFill="0" applyBorder="0" applyAlignment="0" applyProtection="0"/>
    <xf numFmtId="0" fontId="150" fillId="0" borderId="26" applyNumberFormat="0" applyFill="0" applyAlignment="0" applyProtection="0"/>
    <xf numFmtId="43" fontId="23" fillId="0" borderId="0" applyFont="0" applyFill="0" applyBorder="0" applyAlignment="0" applyProtection="0"/>
    <xf numFmtId="0" fontId="150" fillId="0" borderId="26" applyNumberFormat="0" applyFill="0" applyAlignment="0" applyProtection="0"/>
    <xf numFmtId="0" fontId="121" fillId="0" borderId="0"/>
    <xf numFmtId="9" fontId="23" fillId="0" borderId="0" applyFont="0" applyFill="0" applyBorder="0" applyAlignment="0" applyProtection="0"/>
    <xf numFmtId="178" fontId="150" fillId="0" borderId="0" applyNumberFormat="0" applyFill="0" applyBorder="0" applyAlignment="0" applyProtection="0"/>
    <xf numFmtId="0" fontId="2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0" fillId="40" borderId="22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1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154" fillId="0" borderId="27" applyNumberFormat="0" applyFill="0" applyAlignment="0" applyProtection="0"/>
    <xf numFmtId="193" fontId="121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154" fillId="0" borderId="27" applyNumberFormat="0" applyFill="0" applyAlignment="0" applyProtection="0"/>
    <xf numFmtId="0" fontId="23" fillId="0" borderId="0"/>
    <xf numFmtId="0" fontId="154" fillId="0" borderId="27" applyNumberFormat="0" applyFill="0" applyAlignment="0" applyProtection="0"/>
    <xf numFmtId="0" fontId="23" fillId="0" borderId="0"/>
    <xf numFmtId="0" fontId="154" fillId="0" borderId="27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 applyFill="0" applyBorder="0"/>
    <xf numFmtId="178" fontId="156" fillId="55" borderId="0" applyNumberFormat="0" applyBorder="0" applyAlignment="0" applyProtection="0"/>
    <xf numFmtId="0" fontId="121" fillId="0" borderId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192" fontId="23" fillId="0" borderId="0" applyFont="0" applyFill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3" fillId="0" borderId="0"/>
    <xf numFmtId="178" fontId="158" fillId="0" borderId="0"/>
    <xf numFmtId="0" fontId="23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4" fillId="0" borderId="0"/>
    <xf numFmtId="178" fontId="158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178" fontId="158" fillId="0" borderId="0"/>
    <xf numFmtId="0" fontId="23" fillId="0" borderId="0"/>
    <xf numFmtId="0" fontId="23" fillId="0" borderId="0"/>
    <xf numFmtId="0" fontId="23" fillId="0" borderId="0"/>
    <xf numFmtId="0" fontId="118" fillId="0" borderId="0"/>
    <xf numFmtId="178" fontId="1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158" fillId="0" borderId="0"/>
    <xf numFmtId="44" fontId="126" fillId="0" borderId="0" applyFont="0" applyFill="0" applyBorder="0" applyAlignment="0" applyProtection="0"/>
    <xf numFmtId="0" fontId="54" fillId="0" borderId="0"/>
    <xf numFmtId="43" fontId="23" fillId="0" borderId="0" applyFont="0" applyFill="0" applyBorder="0" applyAlignment="0" applyProtection="0"/>
    <xf numFmtId="0" fontId="54" fillId="0" borderId="0"/>
    <xf numFmtId="0" fontId="36" fillId="0" borderId="0"/>
    <xf numFmtId="0" fontId="54" fillId="0" borderId="0"/>
    <xf numFmtId="202" fontId="36" fillId="0" borderId="0"/>
    <xf numFmtId="0" fontId="36" fillId="0" borderId="0"/>
    <xf numFmtId="0" fontId="36" fillId="0" borderId="0"/>
    <xf numFmtId="9" fontId="23" fillId="0" borderId="0" applyFont="0" applyFill="0" applyBorder="0" applyAlignment="0" applyProtection="0"/>
    <xf numFmtId="0" fontId="48" fillId="0" borderId="0" applyFill="0" applyBorder="0"/>
    <xf numFmtId="0" fontId="48" fillId="0" borderId="0" applyFill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78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23" fillId="0" borderId="0"/>
    <xf numFmtId="0" fontId="118" fillId="0" borderId="0"/>
    <xf numFmtId="0" fontId="23" fillId="0" borderId="0"/>
    <xf numFmtId="9" fontId="23" fillId="0" borderId="0" applyFont="0" applyFill="0" applyBorder="0" applyAlignment="0" applyProtection="0"/>
    <xf numFmtId="178" fontId="36" fillId="0" borderId="0"/>
    <xf numFmtId="194" fontId="37" fillId="0" borderId="0"/>
    <xf numFmtId="168" fontId="48" fillId="0" borderId="0" applyFont="0" applyFill="0" applyBorder="0" applyAlignment="0" applyProtection="0"/>
    <xf numFmtId="178" fontId="36" fillId="0" borderId="0"/>
    <xf numFmtId="274" fontId="36" fillId="0" borderId="0" applyFont="0" applyFill="0" applyBorder="0" applyAlignment="0" applyProtection="0"/>
    <xf numFmtId="178" fontId="36" fillId="0" borderId="0"/>
    <xf numFmtId="0" fontId="23" fillId="0" borderId="0"/>
    <xf numFmtId="0" fontId="23" fillId="0" borderId="0"/>
    <xf numFmtId="0" fontId="54" fillId="0" borderId="0"/>
    <xf numFmtId="0" fontId="33" fillId="0" borderId="0"/>
    <xf numFmtId="193" fontId="12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0" fontId="23" fillId="0" borderId="0"/>
    <xf numFmtId="9" fontId="2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54" fillId="0" borderId="0"/>
    <xf numFmtId="0" fontId="56" fillId="0" borderId="0"/>
    <xf numFmtId="9" fontId="128" fillId="0" borderId="0" applyFont="0" applyFill="0" applyBorder="0" applyAlignment="0" applyProtection="0"/>
    <xf numFmtId="0" fontId="36" fillId="0" borderId="0"/>
    <xf numFmtId="178" fontId="23" fillId="0" borderId="0"/>
    <xf numFmtId="0" fontId="33" fillId="0" borderId="0"/>
    <xf numFmtId="0" fontId="33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54" fillId="0" borderId="0"/>
    <xf numFmtId="0" fontId="106" fillId="0" borderId="31" applyNumberFormat="0" applyFill="0" applyAlignment="0" applyProtection="0"/>
    <xf numFmtId="0" fontId="54" fillId="0" borderId="0"/>
    <xf numFmtId="0" fontId="23" fillId="0" borderId="0"/>
    <xf numFmtId="178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21" fillId="0" borderId="0"/>
    <xf numFmtId="0" fontId="121" fillId="0" borderId="0"/>
    <xf numFmtId="0" fontId="121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54" fillId="0" borderId="0"/>
    <xf numFmtId="0" fontId="158" fillId="0" borderId="0"/>
    <xf numFmtId="0" fontId="158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54" fillId="0" borderId="0"/>
    <xf numFmtId="0" fontId="33" fillId="0" borderId="0"/>
    <xf numFmtId="0" fontId="23" fillId="0" borderId="0"/>
    <xf numFmtId="168" fontId="48" fillId="0" borderId="0" applyFont="0" applyFill="0" applyBorder="0" applyAlignment="0" applyProtection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178" fontId="158" fillId="0" borderId="0"/>
    <xf numFmtId="0" fontId="158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21" fillId="0" borderId="0"/>
    <xf numFmtId="0" fontId="23" fillId="0" borderId="0"/>
    <xf numFmtId="9" fontId="11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8" fillId="0" borderId="0"/>
    <xf numFmtId="0" fontId="23" fillId="0" borderId="0"/>
    <xf numFmtId="0" fontId="121" fillId="0" borderId="0"/>
    <xf numFmtId="0" fontId="23" fillId="0" borderId="0"/>
    <xf numFmtId="9" fontId="3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178" fontId="105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0" borderId="0"/>
    <xf numFmtId="193" fontId="121" fillId="0" borderId="0" applyFont="0" applyFill="0" applyBorder="0" applyAlignment="0" applyProtection="0"/>
    <xf numFmtId="0" fontId="23" fillId="0" borderId="0"/>
    <xf numFmtId="193" fontId="121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121" fillId="0" borderId="0"/>
    <xf numFmtId="9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178" fontId="163" fillId="0" borderId="0" applyNumberFormat="0" applyFill="0" applyBorder="0" applyAlignment="0" applyProtection="0"/>
    <xf numFmtId="43" fontId="11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8" fontId="4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23" fillId="0" borderId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178" fontId="37" fillId="0" borderId="0"/>
    <xf numFmtId="0" fontId="23" fillId="0" borderId="0"/>
    <xf numFmtId="9" fontId="5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48" fillId="0" borderId="0"/>
    <xf numFmtId="271" fontId="36" fillId="0" borderId="0" applyFont="0" applyFill="0" applyBorder="0" applyAlignment="0" applyProtection="0"/>
    <xf numFmtId="0" fontId="272" fillId="0" borderId="0">
      <alignment vertical="center"/>
    </xf>
    <xf numFmtId="43" fontId="273" fillId="0" borderId="0" applyFont="0" applyFill="0" applyBorder="0" applyAlignment="0" applyProtection="0">
      <alignment vertical="center"/>
    </xf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48" fillId="0" borderId="0" applyFill="0" applyBorder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0" fontId="36" fillId="0" borderId="0">
      <alignment wrapText="1"/>
    </xf>
    <xf numFmtId="44" fontId="23" fillId="0" borderId="0" applyFont="0" applyFill="0" applyBorder="0" applyAlignment="0" applyProtection="0"/>
    <xf numFmtId="0" fontId="36" fillId="0" borderId="0">
      <alignment wrapText="1"/>
    </xf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0" borderId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0" fontId="36" fillId="0" borderId="0">
      <alignment wrapText="1"/>
    </xf>
    <xf numFmtId="43" fontId="36" fillId="0" borderId="0" applyFont="0" applyFill="0" applyBorder="0" applyAlignment="0" applyProtection="0">
      <alignment wrapText="1"/>
    </xf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0" borderId="0">
      <alignment wrapText="1"/>
    </xf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170" fontId="23" fillId="0" borderId="0" applyFont="0" applyFill="0" applyBorder="0" applyAlignment="0" applyProtection="0"/>
    <xf numFmtId="0" fontId="133" fillId="0" borderId="0">
      <alignment vertical="top"/>
    </xf>
    <xf numFmtId="0" fontId="133" fillId="0" borderId="0">
      <alignment vertical="top"/>
    </xf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121" fillId="0" borderId="0"/>
    <xf numFmtId="0" fontId="121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 applyFill="0" applyBorder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48" fillId="0" borderId="0" applyFill="0" applyBorder="0"/>
    <xf numFmtId="192" fontId="37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103" fillId="0" borderId="0">
      <alignment vertical="top"/>
    </xf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23" fillId="0" borderId="0"/>
    <xf numFmtId="0" fontId="118" fillId="0" borderId="0"/>
    <xf numFmtId="194" fontId="62" fillId="0" borderId="0" applyFont="0" applyFill="0" applyBorder="0" applyAlignment="0" applyProtection="0"/>
    <xf numFmtId="0" fontId="23" fillId="0" borderId="0"/>
    <xf numFmtId="0" fontId="95" fillId="0" borderId="0" applyNumberFormat="0" applyFont="0" applyFill="0" applyAlignment="0" applyProtection="0"/>
    <xf numFmtId="0" fontId="33" fillId="0" borderId="0"/>
    <xf numFmtId="0" fontId="23" fillId="0" borderId="0"/>
    <xf numFmtId="43" fontId="23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36" fillId="0" borderId="0"/>
    <xf numFmtId="43" fontId="119" fillId="0" borderId="0" applyFont="0" applyFill="0" applyBorder="0" applyAlignment="0" applyProtection="0"/>
    <xf numFmtId="0" fontId="121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121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0" borderId="0" applyFill="0" applyBorder="0"/>
    <xf numFmtId="0" fontId="23" fillId="0" borderId="0"/>
    <xf numFmtId="0" fontId="48" fillId="0" borderId="0" applyFill="0" applyBorder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72" fontId="113" fillId="0" borderId="0" applyFont="0" applyFill="0" applyBorder="0" applyAlignment="0" applyProtection="0"/>
    <xf numFmtId="0" fontId="36" fillId="0" borderId="0"/>
    <xf numFmtId="0" fontId="36" fillId="0" borderId="0"/>
    <xf numFmtId="0" fontId="95" fillId="0" borderId="0" applyNumberFormat="0" applyFont="0" applyFill="0" applyAlignment="0" applyProtection="0"/>
    <xf numFmtId="43" fontId="36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48" fillId="0" borderId="0" applyFill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118" fillId="0" borderId="0" applyFont="0" applyFill="0" applyBorder="0" applyAlignment="0" applyProtection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48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0" fontId="23" fillId="0" borderId="0"/>
    <xf numFmtId="0" fontId="48" fillId="0" borderId="0" applyFill="0" applyBorder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36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53" borderId="29" applyNumberFormat="0" applyAlignment="0" applyProtection="0"/>
    <xf numFmtId="0" fontId="23" fillId="0" borderId="0"/>
    <xf numFmtId="275" fontId="37" fillId="0" borderId="0"/>
    <xf numFmtId="0" fontId="23" fillId="0" borderId="0"/>
    <xf numFmtId="44" fontId="33" fillId="0" borderId="0" applyFont="0" applyFill="0" applyBorder="0" applyAlignment="0" applyProtection="0"/>
    <xf numFmtId="0" fontId="23" fillId="0" borderId="0"/>
    <xf numFmtId="0" fontId="23" fillId="0" borderId="0"/>
    <xf numFmtId="0" fontId="113" fillId="0" borderId="0"/>
    <xf numFmtId="193" fontId="121" fillId="0" borderId="0" applyFont="0" applyFill="0" applyBorder="0" applyAlignment="0" applyProtection="0"/>
    <xf numFmtId="0" fontId="55" fillId="0" borderId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0" fontId="48" fillId="0" borderId="0" applyFill="0" applyBorder="0"/>
    <xf numFmtId="38" fontId="127" fillId="0" borderId="0" applyFont="0" applyFill="0" applyBorder="0" applyAlignment="0" applyProtection="0"/>
    <xf numFmtId="0" fontId="23" fillId="0" borderId="0"/>
    <xf numFmtId="0" fontId="121" fillId="0" borderId="0"/>
    <xf numFmtId="0" fontId="122" fillId="0" borderId="0"/>
    <xf numFmtId="0" fontId="23" fillId="0" borderId="0"/>
    <xf numFmtId="0" fontId="121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193" fontId="121" fillId="0" borderId="0" applyFont="0" applyFill="0" applyBorder="0" applyAlignment="0" applyProtection="0"/>
    <xf numFmtId="0" fontId="113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11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4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170" fontId="33" fillId="0" borderId="0" applyFont="0" applyFill="0" applyBorder="0" applyAlignment="0" applyProtection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21" fillId="0" borderId="0"/>
    <xf numFmtId="192" fontId="23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168" fontId="4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272" fontId="113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170" fontId="33" fillId="0" borderId="0" applyFont="0" applyFill="0" applyBorder="0" applyAlignment="0" applyProtection="0"/>
    <xf numFmtId="0" fontId="23" fillId="0" borderId="0"/>
    <xf numFmtId="0" fontId="23" fillId="0" borderId="0"/>
    <xf numFmtId="170" fontId="3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0" applyNumberFormat="0" applyFont="0" applyFill="0" applyAlignment="0" applyProtection="0"/>
    <xf numFmtId="43" fontId="9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6" fillId="0" borderId="0"/>
    <xf numFmtId="43" fontId="118" fillId="0" borderId="0" applyFont="0" applyFill="0" applyBorder="0" applyAlignment="0" applyProtection="0"/>
    <xf numFmtId="0" fontId="23" fillId="0" borderId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 applyFill="0" applyBorder="0"/>
    <xf numFmtId="0" fontId="23" fillId="0" borderId="0"/>
    <xf numFmtId="0" fontId="23" fillId="0" borderId="0"/>
    <xf numFmtId="0" fontId="90" fillId="53" borderId="22" applyNumberFormat="0" applyAlignment="0" applyProtection="0"/>
    <xf numFmtId="0" fontId="23" fillId="0" borderId="0"/>
    <xf numFmtId="168" fontId="48" fillId="0" borderId="0" applyFont="0" applyFill="0" applyBorder="0" applyAlignment="0" applyProtection="0"/>
    <xf numFmtId="0" fontId="23" fillId="0" borderId="0"/>
    <xf numFmtId="168" fontId="4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0" fontId="36" fillId="0" borderId="0"/>
    <xf numFmtId="43" fontId="33" fillId="0" borderId="0" applyFont="0" applyFill="0" applyBorder="0" applyAlignment="0" applyProtection="0"/>
    <xf numFmtId="0" fontId="36" fillId="0" borderId="0"/>
    <xf numFmtId="0" fontId="62" fillId="0" borderId="0"/>
    <xf numFmtId="0" fontId="23" fillId="0" borderId="0"/>
    <xf numFmtId="0" fontId="121" fillId="0" borderId="0"/>
    <xf numFmtId="0" fontId="23" fillId="0" borderId="0"/>
    <xf numFmtId="0" fontId="121" fillId="0" borderId="0"/>
    <xf numFmtId="168" fontId="48" fillId="0" borderId="0" applyFont="0" applyFill="0" applyBorder="0" applyAlignment="0" applyProtection="0"/>
    <xf numFmtId="0" fontId="23" fillId="0" borderId="0"/>
    <xf numFmtId="43" fontId="33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43" fontId="132" fillId="0" borderId="0" applyFont="0" applyFill="0" applyBorder="0" applyAlignment="0" applyProtection="0"/>
    <xf numFmtId="0" fontId="48" fillId="0" borderId="0" applyFill="0"/>
    <xf numFmtId="38" fontId="128" fillId="0" borderId="0" applyFont="0" applyFill="0" applyBorder="0" applyAlignment="0" applyProtection="0"/>
    <xf numFmtId="0" fontId="121" fillId="0" borderId="0"/>
    <xf numFmtId="0" fontId="23" fillId="0" borderId="0"/>
    <xf numFmtId="0" fontId="118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68" fontId="48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48" fillId="0" borderId="0" applyFill="0" applyBorder="0"/>
    <xf numFmtId="0" fontId="23" fillId="0" borderId="0"/>
    <xf numFmtId="170" fontId="83" fillId="0" borderId="0" applyFont="0" applyFill="0" applyBorder="0" applyAlignment="0" applyProtection="0"/>
    <xf numFmtId="19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23" fillId="0" borderId="0"/>
    <xf numFmtId="0" fontId="23" fillId="0" borderId="0"/>
    <xf numFmtId="0" fontId="121" fillId="0" borderId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18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275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48" fillId="0" borderId="0" applyFill="0"/>
    <xf numFmtId="0" fontId="23" fillId="0" borderId="0"/>
    <xf numFmtId="0" fontId="23" fillId="0" borderId="0"/>
    <xf numFmtId="0" fontId="23" fillId="0" borderId="0"/>
    <xf numFmtId="0" fontId="118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7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11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00" fillId="40" borderId="22" applyNumberFormat="0" applyAlignment="0" applyProtection="0"/>
    <xf numFmtId="0" fontId="23" fillId="0" borderId="0"/>
    <xf numFmtId="0" fontId="23" fillId="0" borderId="0"/>
    <xf numFmtId="0" fontId="37" fillId="0" borderId="0"/>
    <xf numFmtId="0" fontId="104" fillId="53" borderId="29" applyNumberFormat="0" applyAlignment="0" applyProtection="0"/>
    <xf numFmtId="9" fontId="48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118" fillId="0" borderId="0"/>
    <xf numFmtId="272" fontId="11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8" fillId="0" borderId="0" applyFill="0" applyBorder="0"/>
    <xf numFmtId="170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2" fillId="0" borderId="0"/>
    <xf numFmtId="0" fontId="23" fillId="0" borderId="0"/>
    <xf numFmtId="0" fontId="118" fillId="0" borderId="0"/>
    <xf numFmtId="0" fontId="121" fillId="0" borderId="0"/>
    <xf numFmtId="43" fontId="118" fillId="0" borderId="0" applyFont="0" applyFill="0" applyBorder="0" applyAlignment="0" applyProtection="0"/>
    <xf numFmtId="0" fontId="23" fillId="0" borderId="0"/>
    <xf numFmtId="0" fontId="121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3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121" fillId="0" borderId="0"/>
    <xf numFmtId="0" fontId="121" fillId="0" borderId="0"/>
    <xf numFmtId="0" fontId="124" fillId="0" borderId="0"/>
    <xf numFmtId="0" fontId="118" fillId="0" borderId="0" applyFont="0" applyFill="0" applyBorder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3" fillId="0" borderId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23" fillId="0" borderId="0"/>
    <xf numFmtId="0" fontId="1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36" fillId="0" borderId="0"/>
    <xf numFmtId="168" fontId="36" fillId="0" borderId="0" applyFont="0" applyFill="0" applyBorder="0" applyAlignment="0" applyProtection="0"/>
    <xf numFmtId="0" fontId="23" fillId="0" borderId="0"/>
    <xf numFmtId="0" fontId="23" fillId="0" borderId="0"/>
    <xf numFmtId="170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56" fillId="0" borderId="0"/>
    <xf numFmtId="0" fontId="23" fillId="0" borderId="0"/>
    <xf numFmtId="195" fontId="1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48" fillId="0" borderId="0" applyFill="0" applyBorder="0"/>
    <xf numFmtId="9" fontId="5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48" fillId="0" borderId="0" applyFill="0" applyBorder="0"/>
    <xf numFmtId="0" fontId="37" fillId="0" borderId="0"/>
    <xf numFmtId="0" fontId="23" fillId="0" borderId="0"/>
    <xf numFmtId="0" fontId="23" fillId="0" borderId="0"/>
    <xf numFmtId="0" fontId="23" fillId="0" borderId="0"/>
    <xf numFmtId="0" fontId="118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55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125" fillId="0" borderId="0"/>
    <xf numFmtId="168" fontId="48" fillId="0" borderId="0" applyFont="0" applyFill="0" applyBorder="0" applyAlignment="0" applyProtection="0"/>
    <xf numFmtId="0" fontId="118" fillId="0" borderId="0"/>
    <xf numFmtId="9" fontId="6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22" fillId="0" borderId="0"/>
    <xf numFmtId="0" fontId="23" fillId="0" borderId="0"/>
    <xf numFmtId="0" fontId="23" fillId="0" borderId="0"/>
    <xf numFmtId="0" fontId="1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8" fillId="0" borderId="0"/>
    <xf numFmtId="43" fontId="23" fillId="0" borderId="0" applyFont="0" applyFill="0" applyBorder="0" applyAlignment="0" applyProtection="0"/>
    <xf numFmtId="0" fontId="23" fillId="0" borderId="0"/>
    <xf numFmtId="0" fontId="36" fillId="0" borderId="0"/>
    <xf numFmtId="43" fontId="36" fillId="0" borderId="0" applyFont="0" applyFill="0" applyBorder="0" applyAlignment="0" applyProtection="0"/>
    <xf numFmtId="193" fontId="121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0" fontId="48" fillId="0" borderId="0" applyFill="0" applyBorder="0"/>
    <xf numFmtId="0" fontId="23" fillId="0" borderId="0"/>
    <xf numFmtId="0" fontId="23" fillId="0" borderId="0"/>
    <xf numFmtId="0" fontId="121" fillId="0" borderId="0"/>
    <xf numFmtId="9" fontId="23" fillId="0" borderId="0" applyFont="0" applyFill="0" applyBorder="0" applyAlignment="0" applyProtection="0"/>
    <xf numFmtId="0" fontId="23" fillId="0" borderId="0"/>
    <xf numFmtId="0" fontId="48" fillId="0" borderId="0" applyFill="0" applyBorder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30" applyNumberFormat="0" applyFont="0" applyBorder="0" applyAlignment="0" applyProtection="0"/>
    <xf numFmtId="0" fontId="23" fillId="0" borderId="0"/>
    <xf numFmtId="0" fontId="23" fillId="0" borderId="0"/>
    <xf numFmtId="43" fontId="6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1" fillId="0" borderId="0" applyFont="0" applyFill="0" applyBorder="0" applyAlignment="0" applyProtection="0"/>
    <xf numFmtId="0" fontId="23" fillId="0" borderId="0"/>
    <xf numFmtId="168" fontId="48" fillId="0" borderId="0" applyFont="0" applyFill="0" applyBorder="0" applyAlignment="0" applyProtection="0"/>
    <xf numFmtId="0" fontId="23" fillId="0" borderId="0"/>
    <xf numFmtId="0" fontId="23" fillId="0" borderId="0"/>
    <xf numFmtId="17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43" fontId="118" fillId="0" borderId="0" applyFont="0" applyFill="0" applyBorder="0" applyAlignment="0" applyProtection="0"/>
    <xf numFmtId="0" fontId="23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18" fillId="0" borderId="0"/>
    <xf numFmtId="0" fontId="118" fillId="0" borderId="0"/>
    <xf numFmtId="0" fontId="62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23" fillId="0" borderId="0"/>
    <xf numFmtId="9" fontId="2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6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37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6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62" fillId="0" borderId="31" applyNumberFormat="0" applyFill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6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6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6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190" fontId="209" fillId="65" borderId="36" applyNumberFormat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36" fillId="0" borderId="36">
      <protection hidden="1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6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6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36" fillId="0" borderId="36">
      <protection hidden="1"/>
    </xf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3" fontId="128" fillId="0" borderId="36"/>
    <xf numFmtId="0" fontId="203" fillId="0" borderId="39"/>
    <xf numFmtId="0" fontId="192" fillId="0" borderId="39"/>
    <xf numFmtId="0" fontId="206" fillId="0" borderId="35"/>
    <xf numFmtId="0" fontId="214" fillId="0" borderId="36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36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36" fillId="0" borderId="36">
      <protection hidden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6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6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6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6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6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6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169" fillId="0" borderId="39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0" fontId="36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6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6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190" fontId="209" fillId="0" borderId="36" applyNumberFormat="0" applyFill="0" applyAlignment="0">
      <alignment horizontal="left"/>
    </xf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69" fillId="0" borderId="39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169" fillId="0" borderId="39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23" fillId="0" borderId="0"/>
    <xf numFmtId="0" fontId="23" fillId="0" borderId="0"/>
    <xf numFmtId="178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178" fontId="23" fillId="0" borderId="0"/>
    <xf numFmtId="0" fontId="23" fillId="0" borderId="0"/>
    <xf numFmtId="0" fontId="23" fillId="0" borderId="0"/>
    <xf numFmtId="178" fontId="23" fillId="0" borderId="0"/>
    <xf numFmtId="0" fontId="169" fillId="0" borderId="39"/>
    <xf numFmtId="1" fontId="180" fillId="0" borderId="52">
      <alignment vertical="top"/>
    </xf>
    <xf numFmtId="0" fontId="23" fillId="0" borderId="0"/>
    <xf numFmtId="0" fontId="169" fillId="0" borderId="39"/>
    <xf numFmtId="0" fontId="169" fillId="0" borderId="39"/>
    <xf numFmtId="0" fontId="169" fillId="0" borderId="39"/>
    <xf numFmtId="0" fontId="23" fillId="0" borderId="0"/>
    <xf numFmtId="0" fontId="23" fillId="4" borderId="12" applyNumberFormat="0" applyFont="0" applyAlignment="0" applyProtection="0"/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0" fontId="23" fillId="0" borderId="0"/>
    <xf numFmtId="17" fontId="196" fillId="61" borderId="54"/>
    <xf numFmtId="0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3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" fontId="180" fillId="0" borderId="52">
      <alignment vertical="top"/>
    </xf>
    <xf numFmtId="0" fontId="36" fillId="67" borderId="55" applyNumberFormat="0" applyBorder="0">
      <protection locked="0"/>
    </xf>
    <xf numFmtId="0" fontId="23" fillId="0" borderId="0"/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1" fontId="180" fillId="0" borderId="52">
      <alignment vertical="top"/>
    </xf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3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6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9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169" fillId="0" borderId="39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97" fillId="0" borderId="53" applyNumberFormat="0" applyAlignment="0" applyProtection="0">
      <alignment horizontal="left" vertical="center"/>
    </xf>
    <xf numFmtId="170" fontId="23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" fontId="196" fillId="61" borderId="54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95" fillId="0" borderId="39"/>
    <xf numFmtId="190" fontId="192" fillId="0" borderId="36" applyNumberFormat="0" applyFont="0" applyFill="0" applyAlignment="0">
      <alignment horizontal="left"/>
    </xf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169" fillId="0" borderId="39"/>
    <xf numFmtId="0" fontId="162" fillId="0" borderId="31" applyNumberFormat="0" applyFill="0" applyAlignment="0" applyProtection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3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3" fillId="0" borderId="0"/>
    <xf numFmtId="0" fontId="138" fillId="53" borderId="22" applyNumberFormat="0" applyAlignment="0" applyProtection="0"/>
    <xf numFmtId="0" fontId="23" fillId="0" borderId="0"/>
    <xf numFmtId="178" fontId="23" fillId="0" borderId="0"/>
    <xf numFmtId="0" fontId="100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23" fillId="0" borderId="0" applyFont="0" applyFill="0" applyBorder="0" applyAlignment="0" applyProtection="0"/>
    <xf numFmtId="0" fontId="152" fillId="40" borderId="22" applyNumberFormat="0" applyAlignment="0" applyProtection="0"/>
    <xf numFmtId="0" fontId="214" fillId="0" borderId="36">
      <alignment horizontal="center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54" fillId="5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95" fillId="0" borderId="39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190" fontId="209" fillId="0" borderId="36" applyNumberFormat="0" applyFill="0" applyAlignment="0">
      <alignment horizontal="left"/>
    </xf>
    <xf numFmtId="3" fontId="128" fillId="0" borderId="36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3" fillId="0" borderId="0" applyFont="0" applyFill="0" applyBorder="0" applyAlignment="0" applyProtection="0"/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3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8" borderId="44" applyNumberFormat="0" applyProtection="0">
      <alignment horizontal="left" vertical="center" indent="1"/>
    </xf>
    <xf numFmtId="17" fontId="196" fillId="61" borderId="54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9" fillId="59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3" fontId="128" fillId="0" borderId="36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03" fillId="58" borderId="39"/>
    <xf numFmtId="0" fontId="23" fillId="0" borderId="0"/>
    <xf numFmtId="0" fontId="192" fillId="0" borderId="39"/>
    <xf numFmtId="170" fontId="23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6" fillId="67" borderId="55" applyNumberFormat="0" applyBorder="0">
      <protection locked="0"/>
    </xf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0" borderId="36">
      <protection hidden="1"/>
    </xf>
    <xf numFmtId="0" fontId="97" fillId="0" borderId="33">
      <alignment horizontal="lef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3" fillId="0" borderId="0" applyFont="0" applyFill="0" applyBorder="0" applyAlignment="0" applyProtection="0"/>
    <xf numFmtId="0" fontId="138" fillId="53" borderId="22" applyNumberFormat="0" applyAlignment="0" applyProtection="0"/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36" fillId="0" borderId="0"/>
    <xf numFmtId="0" fontId="36" fillId="0" borderId="0"/>
    <xf numFmtId="0" fontId="36" fillId="0" borderId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23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65" fillId="82" borderId="53" applyNumberFormat="0">
      <alignment horizontal="left" vertical="top"/>
      <protection hidden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17" fontId="196" fillId="61" borderId="54"/>
    <xf numFmtId="9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1" fontId="180" fillId="0" borderId="52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0" fontId="23" fillId="0" borderId="0"/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179" fontId="23" fillId="0" borderId="0" applyFont="0" applyFill="0" applyBorder="0" applyAlignment="0" applyProtection="0"/>
    <xf numFmtId="0" fontId="23" fillId="0" borderId="0"/>
    <xf numFmtId="17" fontId="196" fillId="61" borderId="54"/>
    <xf numFmtId="178" fontId="23" fillId="0" borderId="0"/>
    <xf numFmtId="17" fontId="196" fillId="61" borderId="54"/>
    <xf numFmtId="0" fontId="169" fillId="0" borderId="39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23" fillId="0" borderId="0"/>
    <xf numFmtId="17" fontId="196" fillId="61" borderId="54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0" borderId="0"/>
    <xf numFmtId="0" fontId="265" fillId="82" borderId="53" applyNumberFormat="0">
      <alignment horizontal="left" vertical="top"/>
      <protection hidden="1"/>
    </xf>
    <xf numFmtId="43" fontId="23" fillId="0" borderId="0" applyFont="0" applyFill="0" applyBorder="0" applyAlignment="0" applyProtection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" fontId="196" fillId="61" borderId="54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23" fillId="0" borderId="0"/>
    <xf numFmtId="17" fontId="196" fillId="61" borderId="54"/>
    <xf numFmtId="17" fontId="196" fillId="61" borderId="54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" fontId="196" fillId="61" borderId="54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275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6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6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6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6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90" fontId="209" fillId="65" borderId="36" applyNumberFormat="0" applyAlignment="0">
      <alignment horizontal="left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6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36" fillId="0" borderId="36">
      <protection hidden="1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6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17" fontId="196" fillId="61" borderId="54"/>
    <xf numFmtId="0" fontId="36" fillId="0" borderId="36">
      <protection hidden="1"/>
    </xf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6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6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7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6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6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17" fontId="196" fillId="61" borderId="54"/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6" fillId="67" borderId="55" applyNumberFormat="0" applyBorder="0">
      <protection locked="0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3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3" fillId="0" borderId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0" fontId="100" fillId="40" borderId="22" applyNumberFormat="0" applyAlignment="0" applyProtection="0"/>
    <xf numFmtId="178" fontId="23" fillId="0" borderId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52" fillId="56" borderId="28" applyNumberFormat="0" applyFont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23" fillId="0" borderId="0"/>
    <xf numFmtId="0" fontId="23" fillId="0" borderId="0"/>
    <xf numFmtId="0" fontId="23" fillId="0" borderId="0"/>
    <xf numFmtId="178" fontId="23" fillId="0" borderId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7" fillId="0" borderId="0"/>
    <xf numFmtId="43" fontId="168" fillId="0" borderId="0" applyFont="0" applyFill="0" applyBorder="0" applyAlignment="0" applyProtection="0"/>
    <xf numFmtId="0" fontId="23" fillId="0" borderId="0"/>
    <xf numFmtId="0" fontId="169" fillId="0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0" fontId="139" fillId="53" borderId="22" applyNumberFormat="0" applyAlignment="0" applyProtection="0"/>
    <xf numFmtId="41" fontId="4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43" fontId="184" fillId="0" borderId="0" applyFont="0" applyFill="0" applyBorder="0" applyAlignment="0" applyProtection="0"/>
    <xf numFmtId="0" fontId="203" fillId="58" borderId="39"/>
    <xf numFmtId="0" fontId="203" fillId="58" borderId="39"/>
    <xf numFmtId="0" fontId="203" fillId="0" borderId="39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6" fontId="48" fillId="0" borderId="0" applyFont="0" applyFill="0" applyBorder="0" applyAlignment="0" applyProtection="0"/>
    <xf numFmtId="43" fontId="36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36" fillId="0" borderId="0" applyFill="0" applyBorder="0" applyAlignment="0" applyProtection="0"/>
    <xf numFmtId="44" fontId="23" fillId="0" borderId="0" applyFont="0" applyFill="0" applyBorder="0" applyAlignment="0" applyProtection="0"/>
    <xf numFmtId="170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44" fontId="23" fillId="0" borderId="0" applyFont="0" applyFill="0" applyBorder="0" applyAlignment="0" applyProtection="0"/>
    <xf numFmtId="230" fontId="36" fillId="0" borderId="0" applyFill="0" applyBorder="0" applyAlignment="0" applyProtection="0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237" fontId="36" fillId="0" borderId="0" applyFill="0" applyBorder="0" applyAlignment="0" applyProtection="0"/>
    <xf numFmtId="0" fontId="192" fillId="0" borderId="39"/>
    <xf numFmtId="0" fontId="192" fillId="0" borderId="39"/>
    <xf numFmtId="0" fontId="179" fillId="59" borderId="39"/>
    <xf numFmtId="2" fontId="36" fillId="0" borderId="0" applyFill="0" applyBorder="0" applyAlignment="0" applyProtection="0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0" fontId="97" fillId="0" borderId="33">
      <alignment horizontal="left" vertical="center"/>
    </xf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153" fillId="40" borderId="22" applyNumberFormat="0" applyAlignment="0" applyProtection="0"/>
    <xf numFmtId="0" fontId="210" fillId="65" borderId="39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8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233" fontId="186" fillId="0" borderId="0"/>
    <xf numFmtId="0" fontId="167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184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0" borderId="0"/>
    <xf numFmtId="0" fontId="184" fillId="0" borderId="0"/>
    <xf numFmtId="0" fontId="184" fillId="0" borderId="0"/>
    <xf numFmtId="0" fontId="16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233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8" fillId="0" borderId="0"/>
    <xf numFmtId="0" fontId="56" fillId="0" borderId="0"/>
    <xf numFmtId="0" fontId="23" fillId="0" borderId="0"/>
    <xf numFmtId="0" fontId="188" fillId="0" borderId="0"/>
    <xf numFmtId="0" fontId="36" fillId="0" borderId="0"/>
    <xf numFmtId="0" fontId="56" fillId="0" borderId="0"/>
    <xf numFmtId="0" fontId="182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0" borderId="0"/>
    <xf numFmtId="0" fontId="36" fillId="0" borderId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88" fillId="0" borderId="0"/>
    <xf numFmtId="0" fontId="36" fillId="0" borderId="0"/>
    <xf numFmtId="0" fontId="36" fillId="0" borderId="0"/>
    <xf numFmtId="0" fontId="18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6" fontId="36" fillId="0" borderId="0"/>
    <xf numFmtId="23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36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219" fontId="23" fillId="0" borderId="0">
      <protection locked="0"/>
    </xf>
    <xf numFmtId="0" fontId="168" fillId="0" borderId="0"/>
    <xf numFmtId="249" fontId="23" fillId="0" borderId="0">
      <protection locked="0"/>
    </xf>
    <xf numFmtId="0" fontId="23" fillId="0" borderId="0">
      <protection locked="0"/>
    </xf>
    <xf numFmtId="0" fontId="174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236" fontId="36" fillId="0" borderId="0"/>
    <xf numFmtId="0" fontId="184" fillId="0" borderId="0"/>
    <xf numFmtId="0" fontId="18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6" fillId="0" borderId="0"/>
    <xf numFmtId="233" fontId="36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3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233" fontId="36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160" fillId="53" borderId="29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62" fillId="0" borderId="0"/>
    <xf numFmtId="9" fontId="6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6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7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178" fontId="55" fillId="0" borderId="0"/>
    <xf numFmtId="178" fontId="55" fillId="0" borderId="0"/>
    <xf numFmtId="171" fontId="55" fillId="0" borderId="0"/>
    <xf numFmtId="174" fontId="37" fillId="0" borderId="0"/>
    <xf numFmtId="174" fontId="37" fillId="0" borderId="0"/>
    <xf numFmtId="174" fontId="37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3" fillId="0" borderId="0"/>
    <xf numFmtId="171" fontId="55" fillId="0" borderId="0"/>
    <xf numFmtId="178" fontId="56" fillId="0" borderId="0"/>
    <xf numFmtId="0" fontId="23" fillId="0" borderId="0"/>
    <xf numFmtId="178" fontId="37" fillId="0" borderId="0"/>
    <xf numFmtId="178" fontId="37" fillId="0" borderId="0"/>
    <xf numFmtId="178" fontId="23" fillId="0" borderId="0"/>
    <xf numFmtId="9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1" fontId="62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59" fillId="53" borderId="29" applyNumberFormat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48" fillId="0" borderId="0" applyFill="0" applyBorder="0"/>
    <xf numFmtId="0" fontId="48" fillId="0" borderId="0" applyFill="0"/>
    <xf numFmtId="0" fontId="36" fillId="0" borderId="0"/>
    <xf numFmtId="0" fontId="92" fillId="0" borderId="0"/>
    <xf numFmtId="0" fontId="92" fillId="0" borderId="0"/>
    <xf numFmtId="0" fontId="92" fillId="0" borderId="0"/>
    <xf numFmtId="0" fontId="138" fillId="53" borderId="22" applyNumberFormat="0" applyAlignment="0" applyProtection="0"/>
    <xf numFmtId="0" fontId="92" fillId="0" borderId="0"/>
    <xf numFmtId="0" fontId="48" fillId="0" borderId="0" applyFill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48" fillId="0" borderId="0" applyFill="0"/>
    <xf numFmtId="0" fontId="54" fillId="0" borderId="0"/>
    <xf numFmtId="0" fontId="54" fillId="0" borderId="0"/>
    <xf numFmtId="0" fontId="36" fillId="0" borderId="0"/>
    <xf numFmtId="0" fontId="37" fillId="0" borderId="0"/>
    <xf numFmtId="0" fontId="3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48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201" fontId="36" fillId="0" borderId="0"/>
    <xf numFmtId="0" fontId="23" fillId="0" borderId="0"/>
    <xf numFmtId="0" fontId="36" fillId="0" borderId="0"/>
    <xf numFmtId="0" fontId="62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55" fillId="0" borderId="0"/>
    <xf numFmtId="0" fontId="23" fillId="0" borderId="0"/>
    <xf numFmtId="0" fontId="138" fillId="53" borderId="22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178" fontId="52" fillId="0" borderId="0"/>
    <xf numFmtId="0" fontId="23" fillId="0" borderId="0"/>
    <xf numFmtId="178" fontId="158" fillId="0" borderId="0"/>
    <xf numFmtId="0" fontId="23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2" fillId="0" borderId="0"/>
    <xf numFmtId="178" fontId="52" fillId="0" borderId="0"/>
    <xf numFmtId="202" fontId="36" fillId="0" borderId="0"/>
    <xf numFmtId="194" fontId="37" fillId="0" borderId="0"/>
    <xf numFmtId="178" fontId="36" fillId="0" borderId="0"/>
    <xf numFmtId="194" fontId="37" fillId="0" borderId="0"/>
    <xf numFmtId="194" fontId="37" fillId="0" borderId="0"/>
    <xf numFmtId="17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8" fontId="23" fillId="0" borderId="0"/>
    <xf numFmtId="0" fontId="23" fillId="0" borderId="0"/>
    <xf numFmtId="194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4" fontId="37" fillId="0" borderId="0"/>
    <xf numFmtId="194" fontId="37" fillId="0" borderId="0"/>
    <xf numFmtId="194" fontId="37" fillId="0" borderId="0"/>
    <xf numFmtId="178" fontId="36" fillId="0" borderId="0"/>
    <xf numFmtId="194" fontId="37" fillId="0" borderId="0"/>
    <xf numFmtId="178" fontId="36" fillId="0" borderId="0"/>
    <xf numFmtId="178" fontId="36" fillId="0" borderId="0"/>
    <xf numFmtId="194" fontId="37" fillId="0" borderId="0"/>
    <xf numFmtId="0" fontId="54" fillId="0" borderId="0"/>
    <xf numFmtId="0" fontId="54" fillId="0" borderId="0"/>
    <xf numFmtId="0" fontId="54" fillId="0" borderId="0"/>
    <xf numFmtId="178" fontId="36" fillId="0" borderId="0"/>
    <xf numFmtId="0" fontId="54" fillId="0" borderId="0"/>
    <xf numFmtId="0" fontId="36" fillId="0" borderId="0"/>
    <xf numFmtId="178" fontId="23" fillId="0" borderId="0"/>
    <xf numFmtId="0" fontId="23" fillId="0" borderId="0"/>
    <xf numFmtId="201" fontId="52" fillId="0" borderId="0"/>
    <xf numFmtId="0" fontId="54" fillId="0" borderId="0"/>
    <xf numFmtId="0" fontId="54" fillId="0" borderId="0"/>
    <xf numFmtId="0" fontId="23" fillId="0" borderId="0"/>
    <xf numFmtId="178" fontId="23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37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23" fillId="0" borderId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3" fillId="0" borderId="0" applyFont="0" applyFill="0" applyBorder="0" applyAlignment="0" applyProtection="0"/>
    <xf numFmtId="0" fontId="36" fillId="0" borderId="0"/>
    <xf numFmtId="0" fontId="36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03" fillId="0" borderId="0">
      <alignment vertical="top"/>
    </xf>
    <xf numFmtId="204" fontId="5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6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7" fillId="0" borderId="0"/>
    <xf numFmtId="43" fontId="128" fillId="0" borderId="0" applyFont="0" applyFill="0" applyBorder="0" applyAlignment="0" applyProtection="0"/>
    <xf numFmtId="43" fontId="274" fillId="0" borderId="0" applyFont="0" applyFill="0" applyBorder="0" applyAlignment="0" applyProtection="0"/>
    <xf numFmtId="0" fontId="62" fillId="0" borderId="0"/>
    <xf numFmtId="0" fontId="36" fillId="0" borderId="0">
      <alignment vertical="center"/>
    </xf>
    <xf numFmtId="43" fontId="36" fillId="0" borderId="0" applyFont="0" applyFill="0" applyBorder="0" applyAlignment="0" applyProtection="0">
      <alignment vertical="center"/>
    </xf>
    <xf numFmtId="43" fontId="274" fillId="0" borderId="0" applyFont="0" applyFill="0" applyBorder="0" applyAlignment="0" applyProtection="0">
      <alignment vertical="center"/>
    </xf>
    <xf numFmtId="43" fontId="63" fillId="0" borderId="0" applyFont="0" applyFill="0" applyBorder="0" applyAlignment="0" applyProtection="0"/>
    <xf numFmtId="0" fontId="36" fillId="0" borderId="0">
      <alignment vertical="center"/>
    </xf>
    <xf numFmtId="43" fontId="36" fillId="0" borderId="0" applyFont="0" applyFill="0" applyBorder="0" applyAlignment="0" applyProtection="0">
      <alignment vertical="center"/>
    </xf>
    <xf numFmtId="43" fontId="133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62" fillId="0" borderId="0"/>
    <xf numFmtId="0" fontId="274" fillId="0" borderId="0">
      <alignment vertical="center"/>
    </xf>
    <xf numFmtId="0" fontId="62" fillId="0" borderId="0"/>
    <xf numFmtId="43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6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169" fillId="0" borderId="39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36" fillId="0" borderId="0"/>
    <xf numFmtId="0" fontId="23" fillId="0" borderId="0"/>
    <xf numFmtId="178" fontId="23" fillId="0" borderId="0"/>
    <xf numFmtId="0" fontId="23" fillId="0" borderId="0"/>
    <xf numFmtId="0" fontId="169" fillId="0" borderId="39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271" fontId="36" fillId="0" borderId="0" applyFont="0" applyFill="0" applyBorder="0" applyAlignment="0" applyProtection="0"/>
    <xf numFmtId="43" fontId="27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23" fillId="0" borderId="0"/>
    <xf numFmtId="0" fontId="48" fillId="0" borderId="0"/>
    <xf numFmtId="261" fontId="4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23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0" fontId="169" fillId="0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19" fontId="3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160" fillId="53" borderId="29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36" fillId="0" borderId="0"/>
    <xf numFmtId="43" fontId="23" fillId="0" borderId="0" applyFont="0" applyFill="0" applyBorder="0" applyAlignment="0" applyProtection="0"/>
    <xf numFmtId="0" fontId="169" fillId="0" borderId="39"/>
    <xf numFmtId="179" fontId="23" fillId="0" borderId="0" applyFont="0" applyFill="0" applyBorder="0" applyAlignment="0" applyProtection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3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6" fillId="0" borderId="0"/>
    <xf numFmtId="0" fontId="36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23" fillId="0" borderId="0"/>
    <xf numFmtId="0" fontId="104" fillId="53" borderId="29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3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0" fontId="36" fillId="0" borderId="0">
      <alignment wrapText="1"/>
    </xf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0" fontId="36" fillId="0" borderId="0">
      <alignment wrapText="1"/>
    </xf>
    <xf numFmtId="43" fontId="36" fillId="0" borderId="0" applyFont="0" applyFill="0" applyBorder="0" applyAlignment="0" applyProtection="0">
      <alignment wrapText="1"/>
    </xf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0" borderId="0">
      <alignment wrapText="1"/>
    </xf>
    <xf numFmtId="43" fontId="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6" fillId="0" borderId="0">
      <alignment wrapText="1"/>
    </xf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6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27" fontId="166" fillId="0" borderId="34"/>
    <xf numFmtId="0" fontId="23" fillId="0" borderId="0"/>
    <xf numFmtId="0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95" fillId="0" borderId="39"/>
    <xf numFmtId="4" fontId="225" fillId="80" borderId="44" applyNumberFormat="0" applyProtection="0">
      <alignment vertical="center"/>
    </xf>
    <xf numFmtId="0" fontId="36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6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6" fillId="68" borderId="4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3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3" fillId="0" borderId="0"/>
    <xf numFmtId="178" fontId="23" fillId="0" borderId="0"/>
    <xf numFmtId="0" fontId="100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23" fillId="0" borderId="0" applyFont="0" applyFill="0" applyBorder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54" fillId="5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54" fillId="56" borderId="28" applyNumberFormat="0" applyFont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95" fillId="0" borderId="39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169" fillId="0" borderId="39"/>
    <xf numFmtId="0" fontId="210" fillId="65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6" fillId="80" borderId="44" applyNumberFormat="0" applyProtection="0">
      <alignment horizontal="left" vertical="top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0" fontId="252" fillId="53" borderId="22" applyNumberFormat="0" applyAlignment="0" applyProtection="0"/>
    <xf numFmtId="0" fontId="36" fillId="80" borderId="44" applyNumberFormat="0" applyProtection="0">
      <alignment horizontal="left" vertical="center" indent="1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3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6" fillId="78" borderId="44" applyNumberFormat="0" applyProtection="0">
      <alignment horizontal="left" vertical="top" indent="1"/>
    </xf>
    <xf numFmtId="0" fontId="193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3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36" fillId="78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9" fillId="53" borderId="29" applyNumberFormat="0" applyAlignment="0" applyProtection="0"/>
    <xf numFmtId="0" fontId="23" fillId="0" borderId="0"/>
    <xf numFmtId="0" fontId="160" fillId="53" borderId="29" applyNumberFormat="0" applyAlignment="0" applyProtection="0"/>
    <xf numFmtId="0" fontId="36" fillId="56" borderId="28" applyNumberFormat="0" applyFont="0" applyAlignment="0" applyProtection="0"/>
    <xf numFmtId="0" fontId="23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36" fillId="78" borderId="44" applyNumberFormat="0" applyProtection="0">
      <alignment horizontal="left" vertical="center" indent="1"/>
    </xf>
    <xf numFmtId="0" fontId="23" fillId="0" borderId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3" fillId="0" borderId="0" applyFont="0" applyFill="0" applyBorder="0" applyAlignment="0" applyProtection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9" fontId="23" fillId="0" borderId="0" applyFont="0" applyFill="0" applyBorder="0" applyAlignment="0" applyProtection="0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03" fillId="58" borderId="39"/>
    <xf numFmtId="0" fontId="23" fillId="0" borderId="0"/>
    <xf numFmtId="0" fontId="192" fillId="0" borderId="39"/>
    <xf numFmtId="170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97" fillId="0" borderId="33">
      <alignment horizontal="lef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3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3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100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0" borderId="22" applyNumberFormat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100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90" fillId="53" borderId="22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37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275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00" fillId="40" borderId="22" applyNumberFormat="0" applyAlignment="0" applyProtection="0"/>
    <xf numFmtId="0" fontId="23" fillId="0" borderId="0"/>
    <xf numFmtId="0" fontId="23" fillId="0" borderId="0"/>
    <xf numFmtId="0" fontId="104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6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37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6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62" fillId="0" borderId="31" applyNumberFormat="0" applyFill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6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6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6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97" fillId="0" borderId="33">
      <alignment horizontal="left" vertical="center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6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6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0" fontId="203" fillId="0" borderId="39"/>
    <xf numFmtId="0" fontId="192" fillId="0" borderId="39"/>
    <xf numFmtId="0" fontId="206" fillId="0" borderId="35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36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9" fillId="0" borderId="39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6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6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6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6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6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6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169" fillId="0" borderId="39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0" fontId="36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6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6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69" fillId="0" borderId="39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169" fillId="0" borderId="39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23" fillId="0" borderId="0"/>
    <xf numFmtId="0" fontId="23" fillId="0" borderId="0"/>
    <xf numFmtId="178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178" fontId="23" fillId="0" borderId="0"/>
    <xf numFmtId="0" fontId="23" fillId="0" borderId="0"/>
    <xf numFmtId="0" fontId="23" fillId="0" borderId="0"/>
    <xf numFmtId="178" fontId="23" fillId="0" borderId="0"/>
    <xf numFmtId="0" fontId="169" fillId="0" borderId="39"/>
    <xf numFmtId="1" fontId="180" fillId="0" borderId="52">
      <alignment vertical="top"/>
    </xf>
    <xf numFmtId="0" fontId="23" fillId="0" borderId="0"/>
    <xf numFmtId="0" fontId="169" fillId="0" borderId="39"/>
    <xf numFmtId="0" fontId="169" fillId="0" borderId="39"/>
    <xf numFmtId="0" fontId="169" fillId="0" borderId="39"/>
    <xf numFmtId="0" fontId="23" fillId="0" borderId="0"/>
    <xf numFmtId="0" fontId="23" fillId="4" borderId="12" applyNumberFormat="0" applyFont="0" applyAlignment="0" applyProtection="0"/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0" fontId="23" fillId="0" borderId="0"/>
    <xf numFmtId="17" fontId="196" fillId="61" borderId="54"/>
    <xf numFmtId="0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1" fontId="180" fillId="0" borderId="52">
      <alignment vertical="top"/>
    </xf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3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" fontId="180" fillId="0" borderId="52">
      <alignment vertical="top"/>
    </xf>
    <xf numFmtId="0" fontId="36" fillId="67" borderId="55" applyNumberFormat="0" applyBorder="0">
      <protection locked="0"/>
    </xf>
    <xf numFmtId="0" fontId="23" fillId="0" borderId="0"/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1" fontId="180" fillId="0" borderId="52">
      <alignment vertical="top"/>
    </xf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3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6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9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17" fontId="196" fillId="61" borderId="54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169" fillId="0" borderId="39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97" fillId="0" borderId="53" applyNumberFormat="0" applyAlignment="0" applyProtection="0">
      <alignment horizontal="left" vertical="center"/>
    </xf>
    <xf numFmtId="170" fontId="23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" fontId="196" fillId="61" borderId="54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95" fillId="0" borderId="39"/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169" fillId="0" borderId="39"/>
    <xf numFmtId="0" fontId="162" fillId="0" borderId="31" applyNumberFormat="0" applyFill="0" applyAlignment="0" applyProtection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3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3" fillId="0" borderId="0"/>
    <xf numFmtId="0" fontId="138" fillId="53" borderId="22" applyNumberFormat="0" applyAlignment="0" applyProtection="0"/>
    <xf numFmtId="0" fontId="23" fillId="0" borderId="0"/>
    <xf numFmtId="178" fontId="23" fillId="0" borderId="0"/>
    <xf numFmtId="0" fontId="100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59" fillId="53" borderId="29" applyNumberFormat="0" applyAlignment="0" applyProtection="0"/>
    <xf numFmtId="0" fontId="23" fillId="0" borderId="0" applyFont="0" applyFill="0" applyBorder="0" applyAlignment="0" applyProtection="0"/>
    <xf numFmtId="0" fontId="152" fillId="40" borderId="22" applyNumberFormat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54" fillId="5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195" fillId="0" borderId="39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3" fillId="0" borderId="0" applyFont="0" applyFill="0" applyBorder="0" applyAlignment="0" applyProtection="0"/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3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8" borderId="44" applyNumberFormat="0" applyProtection="0">
      <alignment horizontal="left" vertical="center" indent="1"/>
    </xf>
    <xf numFmtId="17" fontId="196" fillId="61" borderId="54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9" fillId="59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7" fillId="56" borderId="28" applyNumberFormat="0" applyFont="0" applyAlignment="0" applyProtection="0"/>
    <xf numFmtId="9" fontId="23" fillId="0" borderId="0" applyFont="0" applyFill="0" applyBorder="0" applyAlignment="0" applyProtection="0"/>
    <xf numFmtId="0" fontId="104" fillId="53" borderId="29" applyNumberFormat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03" fillId="58" borderId="39"/>
    <xf numFmtId="0" fontId="23" fillId="0" borderId="0"/>
    <xf numFmtId="0" fontId="192" fillId="0" borderId="39"/>
    <xf numFmtId="170" fontId="23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52" fillId="56" borderId="28" applyNumberFormat="0" applyFont="0" applyAlignment="0" applyProtection="0"/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97" fillId="0" borderId="33">
      <alignment horizontal="lef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3" fillId="0" borderId="0" applyFont="0" applyFill="0" applyBorder="0" applyAlignment="0" applyProtection="0"/>
    <xf numFmtId="0" fontId="138" fillId="53" borderId="22" applyNumberFormat="0" applyAlignment="0" applyProtection="0"/>
    <xf numFmtId="0" fontId="36" fillId="56" borderId="28" applyNumberFormat="0" applyFont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17" fontId="196" fillId="61" borderId="54"/>
    <xf numFmtId="9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4" borderId="1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1" fontId="180" fillId="0" borderId="52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0" fontId="23" fillId="0" borderId="0"/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0" fontId="23" fillId="0" borderId="0"/>
    <xf numFmtId="17" fontId="196" fillId="61" borderId="54"/>
    <xf numFmtId="17" fontId="196" fillId="61" borderId="54"/>
    <xf numFmtId="0" fontId="169" fillId="0" borderId="39"/>
    <xf numFmtId="43" fontId="23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23" fillId="0" borderId="0"/>
    <xf numFmtId="17" fontId="196" fillId="61" borderId="54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9" fillId="0" borderId="39"/>
    <xf numFmtId="0" fontId="23" fillId="0" borderId="0"/>
    <xf numFmtId="0" fontId="265" fillId="82" borderId="53" applyNumberFormat="0">
      <alignment horizontal="left" vertical="top"/>
      <protection hidden="1"/>
    </xf>
    <xf numFmtId="43" fontId="23" fillId="0" borderId="0" applyFont="0" applyFill="0" applyBorder="0" applyAlignment="0" applyProtection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" fontId="196" fillId="61" borderId="54"/>
    <xf numFmtId="9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23" fillId="0" borderId="0"/>
    <xf numFmtId="17" fontId="196" fillId="61" borderId="54"/>
    <xf numFmtId="17" fontId="196" fillId="61" borderId="54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" fontId="196" fillId="61" borderId="54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169" fillId="0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" fontId="180" fillId="0" borderId="52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" fontId="196" fillId="61" borderId="54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0" fontId="23" fillId="0" borderId="0"/>
    <xf numFmtId="0" fontId="36" fillId="67" borderId="55" applyNumberFormat="0" applyBorder="0">
      <protection locked="0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67" borderId="55" applyNumberFormat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9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275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3" fillId="0" borderId="0"/>
    <xf numFmtId="0" fontId="265" fillId="82" borderId="53" applyNumberFormat="0">
      <alignment horizontal="left" vertical="top"/>
      <protection hidden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" fontId="223" fillId="77" borderId="51" applyNumberFormat="0" applyProtection="0">
      <alignment horizontal="left" vertical="center" indent="1"/>
    </xf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6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6" fillId="56" borderId="28" applyNumberFormat="0" applyFont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6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6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6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6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6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36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7" fontId="196" fillId="61" borderId="54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6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6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6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6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7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6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6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3" fillId="0" borderId="0"/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17" fontId="196" fillId="61" borderId="54"/>
    <xf numFmtId="0" fontId="169" fillId="0" borderId="39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6" fillId="67" borderId="55" applyNumberFormat="0" applyBorder="0">
      <protection locked="0"/>
    </xf>
    <xf numFmtId="1" fontId="180" fillId="0" borderId="52">
      <alignment vertical="top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6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0" fontId="36" fillId="67" borderId="55" applyNumberFormat="0" applyBorder="0">
      <protection locked="0"/>
    </xf>
    <xf numFmtId="0" fontId="36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6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1" fontId="180" fillId="0" borderId="52">
      <alignment vertical="top"/>
    </xf>
    <xf numFmtId="0" fontId="23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6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3" fillId="0" borderId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203" fillId="58" borderId="39"/>
    <xf numFmtId="0" fontId="203" fillId="58" borderId="39"/>
    <xf numFmtId="0" fontId="203" fillId="0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0" fontId="203" fillId="0" borderId="39"/>
    <xf numFmtId="0" fontId="203" fillId="58" borderId="39"/>
    <xf numFmtId="0" fontId="203" fillId="58" borderId="39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153" fillId="40" borderId="22" applyNumberFormat="0" applyAlignment="0" applyProtection="0"/>
    <xf numFmtId="0" fontId="210" fillId="65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69" fillId="0" borderId="39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89" fontId="115" fillId="0" borderId="0"/>
    <xf numFmtId="191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0" fontId="3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78" fontId="152" fillId="40" borderId="22" applyNumberFormat="0" applyAlignment="0" applyProtection="0"/>
    <xf numFmtId="0" fontId="57" fillId="56" borderId="28" applyNumberFormat="0" applyFon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225" fillId="73" borderId="44" applyNumberFormat="0" applyProtection="0">
      <alignment horizontal="right" vertical="center"/>
    </xf>
    <xf numFmtId="0" fontId="97" fillId="0" borderId="53" applyNumberFormat="0" applyAlignment="0" applyProtection="0">
      <alignment horizontal="lef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0" fontId="36" fillId="78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234" fillId="0" borderId="39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179" fontId="23" fillId="0" borderId="0" applyFont="0" applyFill="0" applyBorder="0" applyAlignment="0" applyProtection="0"/>
    <xf numFmtId="0" fontId="23" fillId="0" borderId="0"/>
    <xf numFmtId="0" fontId="152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60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6" fillId="68" borderId="44" applyNumberFormat="0" applyProtection="0">
      <alignment horizontal="left" vertical="top" indent="1"/>
    </xf>
    <xf numFmtId="4" fontId="223" fillId="78" borderId="46" applyNumberFormat="0" applyProtection="0">
      <alignment horizontal="left" vertical="center" indent="1"/>
    </xf>
    <xf numFmtId="0" fontId="100" fillId="40" borderId="22" applyNumberFormat="0" applyAlignment="0" applyProtection="0"/>
    <xf numFmtId="0" fontId="106" fillId="0" borderId="31" applyNumberFormat="0" applyFill="0" applyAlignment="0" applyProtection="0"/>
    <xf numFmtId="178" fontId="23" fillId="0" borderId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0" fontId="36" fillId="68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center" indent="1"/>
    </xf>
    <xf numFmtId="0" fontId="23" fillId="0" borderId="0"/>
    <xf numFmtId="0" fontId="52" fillId="56" borderId="28" applyNumberFormat="0" applyFont="0" applyAlignment="0" applyProtection="0"/>
    <xf numFmtId="178" fontId="23" fillId="0" borderId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3" fillId="58" borderId="39"/>
    <xf numFmtId="0" fontId="104" fillId="53" borderId="29" applyNumberFormat="0" applyAlignment="0" applyProtection="0"/>
    <xf numFmtId="0" fontId="160" fillId="53" borderId="29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3" fillId="0" borderId="0"/>
    <xf numFmtId="0" fontId="138" fillId="53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78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4" fontId="227" fillId="79" borderId="46" applyNumberFormat="0" applyProtection="0">
      <alignment horizontal="left" vertical="center" indent="1"/>
    </xf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52" fillId="56" borderId="28" applyNumberFormat="0" applyFont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79" fillId="59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03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192" fillId="0" borderId="39"/>
    <xf numFmtId="0" fontId="203" fillId="58" borderId="39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178" fontId="23" fillId="0" borderId="0"/>
    <xf numFmtId="0" fontId="23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69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0" fontId="36" fillId="78" borderId="44" applyNumberFormat="0" applyProtection="0">
      <alignment horizontal="left" vertical="top" indent="1"/>
    </xf>
    <xf numFmtId="0" fontId="210" fillId="0" borderId="39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23" fillId="0" borderId="0"/>
    <xf numFmtId="0" fontId="100" fillId="40" borderId="22" applyNumberFormat="0" applyAlignment="0" applyProtection="0"/>
    <xf numFmtId="0" fontId="23" fillId="0" borderId="0"/>
    <xf numFmtId="0" fontId="23" fillId="0" borderId="0"/>
    <xf numFmtId="178" fontId="23" fillId="0" borderId="0"/>
    <xf numFmtId="4" fontId="225" fillId="70" borderId="44" applyNumberFormat="0" applyProtection="0">
      <alignment horizontal="right" vertical="center"/>
    </xf>
    <xf numFmtId="0" fontId="36" fillId="79" borderId="44" applyNumberFormat="0" applyProtection="0">
      <alignment horizontal="left" vertical="top" indent="1"/>
    </xf>
    <xf numFmtId="0" fontId="133" fillId="63" borderId="44" applyNumberFormat="0" applyProtection="0">
      <alignment horizontal="left" vertical="top" indent="1"/>
    </xf>
    <xf numFmtId="0" fontId="162" fillId="0" borderId="31" applyNumberFormat="0" applyFill="0" applyAlignment="0" applyProtection="0"/>
    <xf numFmtId="0" fontId="169" fillId="0" borderId="39"/>
    <xf numFmtId="178" fontId="37" fillId="56" borderId="28" applyNumberFormat="0" applyFon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178" fontId="37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4" fontId="225" fillId="69" borderId="44" applyNumberFormat="0" applyProtection="0">
      <alignment horizontal="right" vertical="center"/>
    </xf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0" fontId="169" fillId="0" borderId="39"/>
    <xf numFmtId="0" fontId="169" fillId="0" borderId="39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153" fillId="40" borderId="22" applyNumberFormat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97" fillId="0" borderId="33">
      <alignment horizontal="left" vertical="center"/>
    </xf>
    <xf numFmtId="0" fontId="203" fillId="58" borderId="39"/>
    <xf numFmtId="0" fontId="192" fillId="0" borderId="39"/>
    <xf numFmtId="0" fontId="192" fillId="0" borderId="39"/>
    <xf numFmtId="0" fontId="195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4" fontId="225" fillId="76" borderId="44" applyNumberFormat="0" applyProtection="0">
      <alignment horizontal="right" vertical="center"/>
    </xf>
    <xf numFmtId="0" fontId="210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43" fontId="23" fillId="0" borderId="0" applyFont="0" applyFill="0" applyBorder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9" fillId="0" borderId="39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69" fillId="0" borderId="39"/>
    <xf numFmtId="0" fontId="169" fillId="0" borderId="39"/>
    <xf numFmtId="0" fontId="179" fillId="59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178" fontId="138" fillId="53" borderId="22" applyNumberForma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206" fillId="0" borderId="35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10" fillId="65" borderId="39"/>
    <xf numFmtId="0" fontId="54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0" fillId="53" borderId="2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3" fillId="40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79" borderId="44" applyNumberFormat="0" applyProtection="0">
      <alignment horizontal="left" vertical="center" indent="1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3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3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3" fillId="0" borderId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23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160" fillId="53" borderId="29" applyNumberFormat="0" applyAlignment="0" applyProtection="0"/>
    <xf numFmtId="219" fontId="23" fillId="0" borderId="0">
      <protection locked="0"/>
    </xf>
    <xf numFmtId="0" fontId="161" fillId="0" borderId="31" applyNumberFormat="0" applyFill="0" applyAlignment="0" applyProtection="0"/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160" fillId="53" borderId="29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0" fontId="193" fillId="0" borderId="39"/>
    <xf numFmtId="0" fontId="195" fillId="0" borderId="39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1" fillId="0" borderId="31" applyNumberFormat="0" applyFill="0" applyAlignment="0" applyProtection="0"/>
    <xf numFmtId="0" fontId="23" fillId="0" borderId="0"/>
    <xf numFmtId="0" fontId="192" fillId="0" borderId="39"/>
    <xf numFmtId="0" fontId="100" fillId="40" borderId="22" applyNumberFormat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4" fontId="225" fillId="75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4" fontId="228" fillId="80" borderId="44" applyNumberFormat="0" applyProtection="0">
      <alignment horizontal="right" vertical="center"/>
    </xf>
    <xf numFmtId="0" fontId="161" fillId="0" borderId="31" applyNumberFormat="0" applyFill="0" applyAlignment="0" applyProtection="0"/>
    <xf numFmtId="179" fontId="23" fillId="0" borderId="0" applyFont="0" applyFill="0" applyBorder="0" applyAlignment="0" applyProtection="0"/>
    <xf numFmtId="0" fontId="203" fillId="58" borderId="39"/>
    <xf numFmtId="0" fontId="152" fillId="40" borderId="22" applyNumberFormat="0" applyAlignment="0" applyProtection="0"/>
    <xf numFmtId="4" fontId="225" fillId="71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78" borderId="44" applyNumberFormat="0" applyProtection="0">
      <alignment horizontal="left" vertical="center" indent="1"/>
    </xf>
    <xf numFmtId="0" fontId="104" fillId="53" borderId="29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23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23" fillId="0" borderId="0"/>
    <xf numFmtId="0" fontId="52" fillId="56" borderId="28" applyNumberFormat="0" applyFont="0" applyAlignment="0" applyProtection="0"/>
    <xf numFmtId="178" fontId="23" fillId="0" borderId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10" fillId="65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161" fillId="0" borderId="31" applyNumberFormat="0" applyFill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0" fontId="152" fillId="40" borderId="22" applyNumberFormat="0" applyAlignment="0" applyProtection="0"/>
    <xf numFmtId="178" fontId="23" fillId="0" borderId="0"/>
    <xf numFmtId="0" fontId="23" fillId="0" borderId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36" fillId="56" borderId="28" applyNumberFormat="0" applyFont="0" applyAlignment="0" applyProtection="0"/>
    <xf numFmtId="4" fontId="225" fillId="67" borderId="44" applyNumberFormat="0" applyProtection="0">
      <alignment horizontal="left" vertical="center" indent="1"/>
    </xf>
    <xf numFmtId="4" fontId="225" fillId="73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04" fillId="53" borderId="29" applyNumberFormat="0" applyAlignment="0" applyProtection="0"/>
    <xf numFmtId="178" fontId="23" fillId="0" borderId="0"/>
    <xf numFmtId="0" fontId="23" fillId="0" borderId="0"/>
    <xf numFmtId="0" fontId="23" fillId="0" borderId="0"/>
    <xf numFmtId="178" fontId="23" fillId="0" borderId="0"/>
    <xf numFmtId="0" fontId="54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3" fillId="0" borderId="0" applyFont="0" applyFill="0" applyBorder="0" applyAlignment="0" applyProtection="0"/>
    <xf numFmtId="0" fontId="152" fillId="40" borderId="22" applyNumberForma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169" fillId="0" borderId="39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0" fontId="169" fillId="0" borderId="39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161" fillId="0" borderId="31" applyNumberFormat="0" applyFill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100" fillId="40" borderId="22" applyNumberForma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0" fontId="169" fillId="0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56" borderId="28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160" fillId="53" borderId="29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3" fontId="23" fillId="0" borderId="0" applyFont="0" applyFill="0" applyBorder="0" applyAlignment="0" applyProtection="0"/>
    <xf numFmtId="0" fontId="169" fillId="0" borderId="39"/>
    <xf numFmtId="179" fontId="23" fillId="0" borderId="0" applyFont="0" applyFill="0" applyBorder="0" applyAlignment="0" applyProtection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3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3" fillId="4" borderId="12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3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36" fillId="79" borderId="44" applyNumberFormat="0" applyProtection="0">
      <alignment horizontal="left" vertical="top" indent="1"/>
    </xf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52" fillId="40" borderId="22" applyNumberFormat="0" applyAlignment="0" applyProtection="0"/>
    <xf numFmtId="43" fontId="23" fillId="0" borderId="0" applyFont="0" applyFill="0" applyBorder="0" applyAlignment="0" applyProtection="0"/>
    <xf numFmtId="0" fontId="141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38" fillId="53" borderId="22" applyNumberFormat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56" borderId="28" applyNumberFormat="0" applyFon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0" fillId="53" borderId="22" applyNumberFormat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0" fontId="222" fillId="0" borderId="38">
      <alignment horizontal="center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3" fillId="0" borderId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36" fillId="80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3" fillId="0" borderId="39"/>
    <xf numFmtId="0" fontId="195" fillId="0" borderId="39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69" fillId="0" borderId="39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139" fillId="53" borderId="22" applyNumberFormat="0" applyAlignment="0" applyProtection="0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69" fillId="0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7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36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6" fillId="68" borderId="44" applyNumberFormat="0" applyProtection="0">
      <alignment horizontal="left" vertical="center" indent="1"/>
    </xf>
    <xf numFmtId="0" fontId="36" fillId="68" borderId="44" applyNumberFormat="0" applyProtection="0">
      <alignment horizontal="left" vertical="top" indent="1"/>
    </xf>
    <xf numFmtId="0" fontId="36" fillId="79" borderId="44" applyNumberFormat="0" applyProtection="0">
      <alignment horizontal="left" vertical="center" indent="1"/>
    </xf>
    <xf numFmtId="0" fontId="36" fillId="79" borderId="44" applyNumberFormat="0" applyProtection="0">
      <alignment horizontal="left" vertical="top" indent="1"/>
    </xf>
    <xf numFmtId="0" fontId="36" fillId="78" borderId="44" applyNumberFormat="0" applyProtection="0">
      <alignment horizontal="left" vertical="center" indent="1"/>
    </xf>
    <xf numFmtId="0" fontId="36" fillId="78" borderId="44" applyNumberFormat="0" applyProtection="0">
      <alignment horizontal="left" vertical="top" indent="1"/>
    </xf>
    <xf numFmtId="0" fontId="36" fillId="80" borderId="44" applyNumberFormat="0" applyProtection="0">
      <alignment horizontal="left" vertical="center" indent="1"/>
    </xf>
    <xf numFmtId="0" fontId="36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7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6" fillId="56" borderId="28" applyNumberFormat="0" applyFont="0" applyAlignment="0" applyProtection="0"/>
    <xf numFmtId="0" fontId="161" fillId="0" borderId="31" applyNumberFormat="0" applyFill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1" fontId="36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191" fontId="3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191" fontId="36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91" fontId="3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91" fontId="3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91" fontId="36" fillId="0" borderId="0" applyFont="0" applyFill="0" applyBorder="0" applyAlignment="0" applyProtection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91" fontId="3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6" fillId="0" borderId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0" fontId="23" fillId="0" borderId="0"/>
    <xf numFmtId="0" fontId="37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5" fillId="58" borderId="39"/>
    <xf numFmtId="0" fontId="23" fillId="0" borderId="0"/>
    <xf numFmtId="1" fontId="180" fillId="0" borderId="40">
      <alignment vertical="top"/>
    </xf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97" fillId="0" borderId="66" applyNumberFormat="0" applyAlignment="0" applyProtection="0">
      <alignment horizontal="left" vertical="center"/>
    </xf>
    <xf numFmtId="0" fontId="23" fillId="0" borderId="0"/>
    <xf numFmtId="178" fontId="23" fillId="0" borderId="0"/>
    <xf numFmtId="0" fontId="23" fillId="0" borderId="0"/>
    <xf numFmtId="0" fontId="275" fillId="58" borderId="39"/>
    <xf numFmtId="0" fontId="275" fillId="58" borderId="39"/>
    <xf numFmtId="1" fontId="180" fillId="0" borderId="62">
      <alignment vertical="top"/>
    </xf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75" fillId="58" borderId="39"/>
    <xf numFmtId="0" fontId="275" fillId="58" borderId="39"/>
    <xf numFmtId="0" fontId="275" fillId="58" borderId="39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5" fillId="58" borderId="39"/>
    <xf numFmtId="0" fontId="275" fillId="58" borderId="39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0" fontId="275" fillId="58" borderId="39"/>
    <xf numFmtId="0" fontId="23" fillId="0" borderId="0"/>
    <xf numFmtId="0" fontId="23" fillId="4" borderId="12" applyNumberFormat="0" applyFont="0" applyAlignment="0" applyProtection="0"/>
    <xf numFmtId="0" fontId="97" fillId="0" borderId="43" applyNumberFormat="0" applyAlignment="0" applyProtection="0">
      <alignment horizontal="left" vertical="center"/>
    </xf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75" fillId="58" borderId="39"/>
    <xf numFmtId="0" fontId="23" fillId="0" borderId="0"/>
    <xf numFmtId="0" fontId="275" fillId="58" borderId="39"/>
    <xf numFmtId="0" fontId="169" fillId="0" borderId="39"/>
    <xf numFmtId="0" fontId="275" fillId="58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3" fontId="128" fillId="0" borderId="56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75" fillId="58" borderId="39"/>
    <xf numFmtId="0" fontId="275" fillId="58" borderId="39"/>
    <xf numFmtId="0" fontId="275" fillId="58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5" fillId="58" borderId="39"/>
    <xf numFmtId="0" fontId="23" fillId="0" borderId="0"/>
    <xf numFmtId="4" fontId="223" fillId="77" borderId="64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0" fontId="275" fillId="58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5" fillId="58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5" fillId="58" borderId="39"/>
    <xf numFmtId="0" fontId="23" fillId="0" borderId="0"/>
    <xf numFmtId="1" fontId="180" fillId="0" borderId="59">
      <alignment vertical="top"/>
    </xf>
    <xf numFmtId="0" fontId="275" fillId="58" borderId="39"/>
    <xf numFmtId="190" fontId="192" fillId="0" borderId="56" applyNumberFormat="0" applyFont="0" applyFill="0" applyAlignment="0">
      <alignment horizontal="left"/>
    </xf>
    <xf numFmtId="238" fontId="36" fillId="0" borderId="57">
      <alignment vertical="center"/>
    </xf>
    <xf numFmtId="199" fontId="36" fillId="0" borderId="57">
      <alignment vertical="center"/>
    </xf>
    <xf numFmtId="0" fontId="206" fillId="0" borderId="35"/>
    <xf numFmtId="10" fontId="130" fillId="63" borderId="56" applyNumberFormat="0" applyBorder="0" applyAlignment="0" applyProtection="0"/>
    <xf numFmtId="190" fontId="209" fillId="65" borderId="56" applyNumberFormat="0" applyAlignment="0">
      <alignment horizontal="left"/>
    </xf>
    <xf numFmtId="1" fontId="180" fillId="0" borderId="59">
      <alignment vertical="top"/>
    </xf>
    <xf numFmtId="0" fontId="214" fillId="0" borderId="56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60" applyNumberFormat="0" applyAlignment="0" applyProtection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7" fillId="0" borderId="43" applyNumberFormat="0" applyAlignment="0" applyProtection="0">
      <alignment horizontal="left" vertical="center"/>
    </xf>
    <xf numFmtId="0" fontId="23" fillId="0" borderId="0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2" fillId="0" borderId="2">
      <alignment horizontal="center"/>
    </xf>
    <xf numFmtId="0" fontId="23" fillId="0" borderId="0"/>
    <xf numFmtId="0" fontId="275" fillId="58" borderId="39"/>
    <xf numFmtId="190" fontId="192" fillId="0" borderId="56" applyNumberFormat="0" applyFont="0" applyFill="0" applyAlignment="0">
      <alignment horizontal="left"/>
    </xf>
    <xf numFmtId="190" fontId="209" fillId="0" borderId="58" applyNumberFormat="0" applyFill="0" applyAlignment="0">
      <alignment horizontal="left"/>
    </xf>
    <xf numFmtId="190" fontId="209" fillId="0" borderId="56" applyNumberFormat="0" applyFill="0" applyAlignment="0">
      <alignment horizontal="left"/>
    </xf>
    <xf numFmtId="0" fontId="23" fillId="0" borderId="0"/>
    <xf numFmtId="43" fontId="23" fillId="0" borderId="0" applyFont="0" applyFill="0" applyBorder="0" applyAlignment="0" applyProtection="0"/>
    <xf numFmtId="0" fontId="275" fillId="58" borderId="39"/>
    <xf numFmtId="179" fontId="23" fillId="0" borderId="0" applyFont="0" applyFill="0" applyBorder="0" applyAlignment="0" applyProtection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75" fillId="58" borderId="39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" fontId="223" fillId="77" borderId="61" applyNumberFormat="0" applyProtection="0">
      <alignment horizontal="left" vertical="center" indent="1"/>
    </xf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0" fontId="275" fillId="58" borderId="39"/>
    <xf numFmtId="9" fontId="23" fillId="0" borderId="0" applyFont="0" applyFill="0" applyBorder="0" applyAlignment="0" applyProtection="0"/>
    <xf numFmtId="0" fontId="275" fillId="58" borderId="39"/>
    <xf numFmtId="9" fontId="23" fillId="0" borderId="0" applyFont="0" applyFill="0" applyBorder="0" applyAlignment="0" applyProtection="0"/>
    <xf numFmtId="0" fontId="275" fillId="58" borderId="39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5" fillId="58" borderId="39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169" fillId="0" borderId="39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0" fontId="169" fillId="0" borderId="39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5" fillId="58" borderId="39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0" fontId="275" fillId="58" borderId="39"/>
    <xf numFmtId="0" fontId="169" fillId="0" borderId="39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215" fontId="23" fillId="13" borderId="0" applyNumberFormat="0" applyBorder="0" applyAlignment="0" applyProtection="0"/>
    <xf numFmtId="216" fontId="23" fillId="13" borderId="0" applyNumberFormat="0" applyBorder="0" applyAlignment="0" applyProtection="0"/>
    <xf numFmtId="217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5" fillId="58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5" fillId="58" borderId="39"/>
    <xf numFmtId="0" fontId="169" fillId="0" borderId="39"/>
    <xf numFmtId="0" fontId="275" fillId="58" borderId="3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9" fontId="23" fillId="0" borderId="0">
      <protection locked="0"/>
    </xf>
    <xf numFmtId="249" fontId="23" fillId="0" borderId="0">
      <protection locked="0"/>
    </xf>
    <xf numFmtId="0" fontId="23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5" fillId="58" borderId="39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5" fillId="58" borderId="39"/>
    <xf numFmtId="43" fontId="23" fillId="0" borderId="0" applyFont="0" applyFill="0" applyBorder="0" applyAlignment="0" applyProtection="0"/>
    <xf numFmtId="0" fontId="275" fillId="58" borderId="39"/>
    <xf numFmtId="0" fontId="169" fillId="0" borderId="39"/>
    <xf numFmtId="179" fontId="23" fillId="0" borderId="0" applyFont="0" applyFill="0" applyBorder="0" applyAlignment="0" applyProtection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1" fontId="180" fillId="0" borderId="40">
      <alignment vertical="top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69" fillId="0" borderId="39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1" fontId="180" fillId="0" borderId="65">
      <alignment vertical="top"/>
    </xf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1" fontId="180" fillId="0" borderId="52">
      <alignment vertical="top"/>
    </xf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178" fontId="23" fillId="0" borderId="0"/>
    <xf numFmtId="0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4" borderId="12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5" fillId="58" borderId="39"/>
    <xf numFmtId="0" fontId="275" fillId="58" borderId="39"/>
    <xf numFmtId="0" fontId="275" fillId="58" borderId="39"/>
    <xf numFmtId="0" fontId="97" fillId="0" borderId="60" applyNumberFormat="0" applyAlignment="0" applyProtection="0">
      <alignment horizontal="left" vertical="center"/>
    </xf>
    <xf numFmtId="4" fontId="223" fillId="77" borderId="61" applyNumberFormat="0" applyProtection="0">
      <alignment horizontal="left" vertical="center" indent="1"/>
    </xf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52">
      <alignment vertical="top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53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62">
      <alignment vertical="top"/>
    </xf>
    <xf numFmtId="0" fontId="97" fillId="0" borderId="66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3" fillId="0" borderId="0"/>
    <xf numFmtId="0" fontId="275" fillId="58" borderId="39"/>
    <xf numFmtId="4" fontId="223" fillId="77" borderId="64" applyNumberFormat="0" applyProtection="0">
      <alignment horizontal="left" vertical="center" indent="1"/>
    </xf>
    <xf numFmtId="1" fontId="180" fillId="0" borderId="65">
      <alignment vertical="top"/>
    </xf>
    <xf numFmtId="0" fontId="275" fillId="58" borderId="39"/>
    <xf numFmtId="4" fontId="223" fillId="77" borderId="51" applyNumberFormat="0" applyProtection="0">
      <alignment horizontal="left" vertical="center" indent="1"/>
    </xf>
    <xf numFmtId="0" fontId="275" fillId="58" borderId="39"/>
    <xf numFmtId="0" fontId="275" fillId="58" borderId="39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192" fontId="23" fillId="0" borderId="0"/>
    <xf numFmtId="192" fontId="23" fillId="0" borderId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172" fontId="23" fillId="0" borderId="0"/>
    <xf numFmtId="19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92" fontId="23" fillId="0" borderId="0"/>
    <xf numFmtId="197" fontId="36" fillId="0" borderId="0"/>
    <xf numFmtId="0" fontId="23" fillId="0" borderId="0"/>
    <xf numFmtId="0" fontId="33" fillId="0" borderId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36" fillId="56" borderId="28" applyNumberFormat="0" applyFon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93" fillId="0" borderId="0"/>
    <xf numFmtId="9" fontId="293" fillId="0" borderId="0" applyFont="0" applyFill="0" applyBorder="0" applyAlignment="0" applyProtection="0"/>
    <xf numFmtId="0" fontId="42" fillId="0" borderId="0"/>
    <xf numFmtId="9" fontId="57" fillId="0" borderId="0" applyFont="0" applyFill="0" applyBorder="0" applyAlignment="0" applyProtection="0"/>
    <xf numFmtId="0" fontId="42" fillId="0" borderId="0"/>
    <xf numFmtId="0" fontId="42" fillId="0" borderId="0"/>
    <xf numFmtId="0" fontId="22" fillId="0" borderId="0"/>
    <xf numFmtId="0" fontId="55" fillId="0" borderId="0"/>
    <xf numFmtId="43" fontId="29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13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4" borderId="12" applyNumberFormat="0" applyFont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48" fillId="0" borderId="0" applyFont="0" applyFill="0" applyBorder="0" applyAlignment="0" applyProtection="0"/>
    <xf numFmtId="189" fontId="114" fillId="0" borderId="0"/>
    <xf numFmtId="170" fontId="21" fillId="0" borderId="0" applyFont="0" applyFill="0" applyBorder="0" applyAlignment="0" applyProtection="0"/>
    <xf numFmtId="0" fontId="62" fillId="0" borderId="0"/>
    <xf numFmtId="0" fontId="48" fillId="0" borderId="0"/>
    <xf numFmtId="0" fontId="36" fillId="0" borderId="0"/>
    <xf numFmtId="43" fontId="115" fillId="0" borderId="0" applyFont="0" applyFill="0" applyBorder="0" applyAlignment="0" applyProtection="0"/>
    <xf numFmtId="0" fontId="113" fillId="0" borderId="0"/>
    <xf numFmtId="0" fontId="21" fillId="0" borderId="0"/>
    <xf numFmtId="170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6" fillId="0" borderId="0">
      <protection locked="0"/>
    </xf>
    <xf numFmtId="9" fontId="36" fillId="0" borderId="0" applyFont="0" applyFill="0" applyBorder="0" applyAlignment="0" applyProtection="0"/>
    <xf numFmtId="0" fontId="42" fillId="0" borderId="0"/>
    <xf numFmtId="43" fontId="36" fillId="0" borderId="0" applyFont="0" applyFill="0" applyBorder="0" applyAlignment="0" applyProtection="0"/>
    <xf numFmtId="0" fontId="33" fillId="0" borderId="0"/>
    <xf numFmtId="0" fontId="19" fillId="0" borderId="0"/>
    <xf numFmtId="0" fontId="51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3" fillId="0" borderId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8" fontId="19" fillId="0" borderId="0"/>
    <xf numFmtId="178" fontId="19" fillId="0" borderId="0"/>
    <xf numFmtId="178" fontId="37" fillId="0" borderId="0"/>
    <xf numFmtId="178" fontId="19" fillId="0" borderId="0"/>
    <xf numFmtId="178" fontId="36" fillId="0" borderId="0"/>
    <xf numFmtId="178" fontId="19" fillId="0" borderId="0"/>
    <xf numFmtId="178" fontId="36" fillId="0" borderId="0"/>
    <xf numFmtId="178" fontId="19" fillId="0" borderId="0"/>
    <xf numFmtId="178" fontId="56" fillId="0" borderId="0"/>
    <xf numFmtId="178" fontId="33" fillId="0" borderId="0"/>
    <xf numFmtId="178" fontId="19" fillId="0" borderId="0"/>
    <xf numFmtId="178" fontId="55" fillId="0" borderId="0"/>
    <xf numFmtId="178" fontId="36" fillId="0" borderId="0"/>
    <xf numFmtId="178" fontId="19" fillId="0" borderId="0"/>
    <xf numFmtId="178" fontId="19" fillId="0" borderId="0"/>
    <xf numFmtId="178" fontId="59" fillId="0" borderId="0" applyFill="0" applyBorder="0" applyProtection="0">
      <alignment vertical="center"/>
    </xf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8" fontId="19" fillId="0" borderId="0"/>
    <xf numFmtId="43" fontId="19" fillId="0" borderId="0" applyFont="0" applyFill="0" applyBorder="0" applyAlignment="0" applyProtection="0"/>
    <xf numFmtId="178" fontId="36" fillId="0" borderId="0"/>
    <xf numFmtId="178" fontId="19" fillId="0" borderId="0"/>
    <xf numFmtId="178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Fill="0" applyBorder="0" applyProtection="0">
      <alignment vertical="center"/>
    </xf>
    <xf numFmtId="0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36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36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9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36" fillId="4" borderId="12" applyNumberFormat="0" applyFont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36" fillId="0" borderId="68" applyNumberFormat="0" applyFont="0" applyBorder="0" applyAlignment="0" applyProtection="0"/>
    <xf numFmtId="0" fontId="36" fillId="0" borderId="68" applyNumberFormat="0" applyFont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9" fontId="295" fillId="0" borderId="0"/>
    <xf numFmtId="43" fontId="114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189" fontId="114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8" fontId="16" fillId="0" borderId="0"/>
    <xf numFmtId="43" fontId="16" fillId="0" borderId="0" applyFont="0" applyFill="0" applyBorder="0" applyAlignment="0" applyProtection="0"/>
    <xf numFmtId="178" fontId="16" fillId="0" borderId="0"/>
    <xf numFmtId="178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99" fillId="0" borderId="0"/>
    <xf numFmtId="0" fontId="36" fillId="0" borderId="0"/>
    <xf numFmtId="0" fontId="36" fillId="0" borderId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5" fillId="0" borderId="0"/>
    <xf numFmtId="0" fontId="36" fillId="0" borderId="0"/>
    <xf numFmtId="40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76" fontId="36" fillId="0" borderId="0"/>
    <xf numFmtId="276" fontId="240" fillId="0" borderId="0"/>
    <xf numFmtId="276" fontId="304" fillId="0" borderId="69">
      <alignment horizontal="centerContinuous" vertical="center"/>
    </xf>
    <xf numFmtId="3" fontId="240" fillId="0" borderId="0">
      <alignment vertical="center"/>
    </xf>
    <xf numFmtId="174" fontId="240" fillId="0" borderId="0">
      <alignment vertical="center"/>
    </xf>
    <xf numFmtId="4" fontId="240" fillId="0" borderId="0">
      <alignment vertical="center"/>
    </xf>
    <xf numFmtId="198" fontId="240" fillId="0" borderId="0">
      <alignment vertical="center"/>
    </xf>
    <xf numFmtId="276" fontId="240" fillId="0" borderId="0"/>
    <xf numFmtId="277" fontId="305" fillId="61" borderId="0" applyFont="0" applyFill="0" applyBorder="0" applyAlignment="0" applyProtection="0">
      <alignment horizontal="center"/>
    </xf>
    <xf numFmtId="276" fontId="240" fillId="0" borderId="0">
      <alignment vertical="center"/>
    </xf>
    <xf numFmtId="276" fontId="306" fillId="0" borderId="0"/>
    <xf numFmtId="276" fontId="240" fillId="0" borderId="0"/>
    <xf numFmtId="276" fontId="307" fillId="0" borderId="0"/>
    <xf numFmtId="276" fontId="36" fillId="0" borderId="0" applyFont="0" applyFill="0" applyBorder="0" applyAlignment="0" applyProtection="0"/>
    <xf numFmtId="276" fontId="36" fillId="0" borderId="0"/>
    <xf numFmtId="276" fontId="240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9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240" fillId="0" borderId="0"/>
    <xf numFmtId="276" fontId="240" fillId="0" borderId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8" fontId="306" fillId="0" borderId="0" applyFont="0" applyFill="0" applyBorder="0" applyAlignment="0" applyProtection="0"/>
    <xf numFmtId="276" fontId="310" fillId="0" borderId="0" applyFont="0" applyFill="0" applyBorder="0" applyAlignment="0" applyProtection="0"/>
    <xf numFmtId="279" fontId="310" fillId="0" borderId="0" applyFont="0" applyFill="0" applyBorder="0" applyAlignment="0" applyProtection="0"/>
    <xf numFmtId="276" fontId="310" fillId="0" borderId="0" applyFont="0" applyFill="0" applyBorder="0" applyAlignment="0" applyProtection="0"/>
    <xf numFmtId="276" fontId="306" fillId="0" borderId="0" applyFont="0" applyFill="0" applyBorder="0" applyAlignment="0" applyProtection="0"/>
    <xf numFmtId="37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37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80" fontId="3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80" fontId="3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37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8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9" fontId="310" fillId="0" borderId="0" applyFont="0" applyFill="0" applyBorder="0" applyAlignment="0" applyProtection="0"/>
    <xf numFmtId="276" fontId="310" fillId="0" borderId="0" applyFont="0" applyFill="0" applyBorder="0" applyAlignment="0" applyProtection="0"/>
    <xf numFmtId="276" fontId="311" fillId="0" borderId="0" applyFont="0" applyFill="0" applyBorder="0" applyAlignment="0" applyProtection="0"/>
    <xf numFmtId="276" fontId="311" fillId="0" borderId="0" applyFont="0" applyFill="0" applyBorder="0" applyAlignment="0" applyProtection="0"/>
    <xf numFmtId="281" fontId="240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12" fillId="0" borderId="0"/>
    <xf numFmtId="276" fontId="312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240" fillId="0" borderId="0"/>
    <xf numFmtId="276" fontId="306" fillId="0" borderId="0" applyFont="0" applyFill="0" applyBorder="0" applyAlignment="0" applyProtection="0"/>
    <xf numFmtId="276" fontId="312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10" fillId="0" borderId="0" applyFont="0" applyFill="0" applyBorder="0" applyAlignment="0" applyProtection="0"/>
    <xf numFmtId="276" fontId="240" fillId="0" borderId="0"/>
    <xf numFmtId="276" fontId="240" fillId="0" borderId="0"/>
    <xf numFmtId="276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10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82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82" fontId="306" fillId="0" borderId="0" applyFont="0" applyFill="0" applyBorder="0" applyAlignment="0" applyProtection="0"/>
    <xf numFmtId="276" fontId="240" fillId="0" borderId="0"/>
    <xf numFmtId="276" fontId="310" fillId="0" borderId="0" applyFont="0" applyFill="0" applyBorder="0" applyAlignment="0" applyProtection="0"/>
    <xf numFmtId="276" fontId="312" fillId="0" borderId="0"/>
    <xf numFmtId="279" fontId="310" fillId="0" borderId="0" applyFont="0" applyFill="0" applyBorder="0" applyAlignment="0" applyProtection="0"/>
    <xf numFmtId="280" fontId="36" fillId="0" borderId="0" applyFont="0" applyFill="0" applyBorder="0" applyAlignment="0" applyProtection="0"/>
    <xf numFmtId="280" fontId="3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12" fillId="0" borderId="0"/>
    <xf numFmtId="276" fontId="310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06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9" fontId="310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278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83" fontId="240" fillId="0" borderId="0" applyFont="0" applyFill="0" applyBorder="0" applyAlignment="0" applyProtection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6" fontId="36" fillId="0" borderId="0"/>
    <xf numFmtId="278" fontId="306" fillId="0" borderId="0" applyFont="0" applyFill="0" applyBorder="0" applyAlignment="0" applyProtection="0"/>
    <xf numFmtId="278" fontId="30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284" fontId="37" fillId="0" borderId="0"/>
    <xf numFmtId="276" fontId="313" fillId="0" borderId="0" applyNumberFormat="0" applyFill="0" applyBorder="0" applyAlignment="0" applyProtection="0"/>
    <xf numFmtId="190" fontId="192" fillId="0" borderId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9" fontId="304" fillId="0" borderId="0">
      <alignment vertical="center"/>
    </xf>
    <xf numFmtId="276" fontId="304" fillId="0" borderId="0">
      <alignment vertical="center"/>
    </xf>
    <xf numFmtId="10" fontId="304" fillId="0" borderId="0">
      <alignment vertical="center"/>
    </xf>
    <xf numFmtId="276" fontId="304" fillId="0" borderId="0">
      <alignment vertical="center"/>
    </xf>
    <xf numFmtId="285" fontId="304" fillId="0" borderId="0">
      <alignment vertical="center"/>
    </xf>
    <xf numFmtId="276" fontId="36" fillId="0" borderId="0"/>
    <xf numFmtId="286" fontId="314" fillId="53" borderId="3"/>
    <xf numFmtId="286" fontId="314" fillId="53" borderId="3"/>
    <xf numFmtId="276" fontId="315" fillId="0" borderId="0" applyFont="0"/>
    <xf numFmtId="38" fontId="240" fillId="0" borderId="71">
      <alignment vertical="center"/>
    </xf>
    <xf numFmtId="0" fontId="240" fillId="0" borderId="71">
      <alignment vertical="center"/>
    </xf>
    <xf numFmtId="276" fontId="240" fillId="0" borderId="0"/>
    <xf numFmtId="9" fontId="316" fillId="0" borderId="0" applyFont="0" applyFill="0" applyBorder="0" applyAlignment="0" applyProtection="0"/>
    <xf numFmtId="0" fontId="54" fillId="41" borderId="0" applyNumberFormat="0" applyBorder="0" applyAlignment="0" applyProtection="0"/>
    <xf numFmtId="0" fontId="141" fillId="35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14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54" fillId="35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14" fillId="12" borderId="0" applyNumberFormat="0" applyBorder="0" applyAlignment="0" applyProtection="0"/>
    <xf numFmtId="0" fontId="54" fillId="42" borderId="0" applyNumberFormat="0" applyBorder="0" applyAlignment="0" applyProtection="0"/>
    <xf numFmtId="0" fontId="141" fillId="3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14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54" fillId="3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14" fillId="16" borderId="0" applyNumberFormat="0" applyBorder="0" applyAlignment="0" applyProtection="0"/>
    <xf numFmtId="0" fontId="54" fillId="56" borderId="0" applyNumberFormat="0" applyBorder="0" applyAlignment="0" applyProtection="0"/>
    <xf numFmtId="0" fontId="141" fillId="37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14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54" fillId="37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14" fillId="20" borderId="0" applyNumberFormat="0" applyBorder="0" applyAlignment="0" applyProtection="0"/>
    <xf numFmtId="0" fontId="54" fillId="40" borderId="0" applyNumberFormat="0" applyBorder="0" applyAlignment="0" applyProtection="0"/>
    <xf numFmtId="0" fontId="141" fillId="3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14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54" fillId="3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14" fillId="24" borderId="0" applyNumberFormat="0" applyBorder="0" applyAlignment="0" applyProtection="0"/>
    <xf numFmtId="0" fontId="141" fillId="39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39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4" fillId="28" borderId="0" applyNumberFormat="0" applyBorder="0" applyAlignment="0" applyProtection="0"/>
    <xf numFmtId="0" fontId="54" fillId="56" borderId="0" applyNumberFormat="0" applyBorder="0" applyAlignment="0" applyProtection="0"/>
    <xf numFmtId="0" fontId="141" fillId="40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4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54" fillId="40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4" fillId="32" borderId="0" applyNumberFormat="0" applyBorder="0" applyAlignment="0" applyProtection="0"/>
    <xf numFmtId="276" fontId="318" fillId="35" borderId="0" applyNumberFormat="0" applyBorder="0" applyAlignment="0" applyProtection="0">
      <alignment vertical="center"/>
    </xf>
    <xf numFmtId="276" fontId="318" fillId="36" borderId="0" applyNumberFormat="0" applyBorder="0" applyAlignment="0" applyProtection="0">
      <alignment vertical="center"/>
    </xf>
    <xf numFmtId="276" fontId="318" fillId="37" borderId="0" applyNumberFormat="0" applyBorder="0" applyAlignment="0" applyProtection="0">
      <alignment vertical="center"/>
    </xf>
    <xf numFmtId="276" fontId="319" fillId="37" borderId="0" applyNumberFormat="0" applyBorder="0" applyAlignment="0" applyProtection="0">
      <alignment vertical="center"/>
    </xf>
    <xf numFmtId="276" fontId="319" fillId="37" borderId="0" applyNumberFormat="0" applyBorder="0" applyAlignment="0" applyProtection="0">
      <alignment vertical="center"/>
    </xf>
    <xf numFmtId="276" fontId="318" fillId="38" borderId="0" applyNumberFormat="0" applyBorder="0" applyAlignment="0" applyProtection="0">
      <alignment vertical="center"/>
    </xf>
    <xf numFmtId="276" fontId="318" fillId="39" borderId="0" applyNumberFormat="0" applyBorder="0" applyAlignment="0" applyProtection="0">
      <alignment vertical="center"/>
    </xf>
    <xf numFmtId="276" fontId="318" fillId="40" borderId="0" applyNumberFormat="0" applyBorder="0" applyAlignment="0" applyProtection="0">
      <alignment vertical="center"/>
    </xf>
    <xf numFmtId="276" fontId="319" fillId="40" borderId="0" applyNumberFormat="0" applyBorder="0" applyAlignment="0" applyProtection="0">
      <alignment vertical="center"/>
    </xf>
    <xf numFmtId="276" fontId="319" fillId="40" borderId="0" applyNumberFormat="0" applyBorder="0" applyAlignment="0" applyProtection="0">
      <alignment vertical="center"/>
    </xf>
    <xf numFmtId="8" fontId="240" fillId="0" borderId="0" applyFont="0" applyFill="0" applyBorder="0" applyAlignment="0" applyProtection="0"/>
    <xf numFmtId="42" fontId="240" fillId="0" borderId="0" applyFont="0" applyFill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14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54" fillId="41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14" fillId="13" borderId="0" applyNumberFormat="0" applyBorder="0" applyAlignment="0" applyProtection="0"/>
    <xf numFmtId="0" fontId="141" fillId="42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4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54" fillId="42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4" fillId="17" borderId="0" applyNumberFormat="0" applyBorder="0" applyAlignment="0" applyProtection="0"/>
    <xf numFmtId="0" fontId="54" fillId="55" borderId="0" applyNumberFormat="0" applyBorder="0" applyAlignment="0" applyProtection="0"/>
    <xf numFmtId="0" fontId="141" fillId="43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14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54" fillId="43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14" fillId="21" borderId="0" applyNumberFormat="0" applyBorder="0" applyAlignment="0" applyProtection="0"/>
    <xf numFmtId="0" fontId="54" fillId="36" borderId="0" applyNumberFormat="0" applyBorder="0" applyAlignment="0" applyProtection="0"/>
    <xf numFmtId="0" fontId="141" fillId="3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4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54" fillId="3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4" fillId="25" borderId="0" applyNumberFormat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14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54" fillId="41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14" fillId="29" borderId="0" applyNumberFormat="0" applyBorder="0" applyAlignment="0" applyProtection="0"/>
    <xf numFmtId="0" fontId="54" fillId="56" borderId="0" applyNumberFormat="0" applyBorder="0" applyAlignment="0" applyProtection="0"/>
    <xf numFmtId="0" fontId="141" fillId="44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4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4" fillId="44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4" fillId="33" borderId="0" applyNumberFormat="0" applyBorder="0" applyAlignment="0" applyProtection="0"/>
    <xf numFmtId="276" fontId="318" fillId="41" borderId="0" applyNumberFormat="0" applyBorder="0" applyAlignment="0" applyProtection="0">
      <alignment vertical="center"/>
    </xf>
    <xf numFmtId="276" fontId="319" fillId="41" borderId="0" applyNumberFormat="0" applyBorder="0" applyAlignment="0" applyProtection="0">
      <alignment vertical="center"/>
    </xf>
    <xf numFmtId="276" fontId="319" fillId="41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38" borderId="0" applyNumberFormat="0" applyBorder="0" applyAlignment="0" applyProtection="0">
      <alignment vertical="center"/>
    </xf>
    <xf numFmtId="276" fontId="318" fillId="41" borderId="0" applyNumberFormat="0" applyBorder="0" applyAlignment="0" applyProtection="0">
      <alignment vertical="center"/>
    </xf>
    <xf numFmtId="276" fontId="318" fillId="44" borderId="0" applyNumberFormat="0" applyBorder="0" applyAlignment="0" applyProtection="0">
      <alignment vertical="center"/>
    </xf>
    <xf numFmtId="0" fontId="276" fillId="45" borderId="0" applyNumberFormat="0" applyBorder="0" applyAlignment="0" applyProtection="0"/>
    <xf numFmtId="276" fontId="320" fillId="89" borderId="0" applyNumberFormat="0" applyBorder="0" applyAlignment="0" applyProtection="0"/>
    <xf numFmtId="0" fontId="82" fillId="14" borderId="0" applyNumberFormat="0" applyBorder="0" applyAlignment="0" applyProtection="0"/>
    <xf numFmtId="0" fontId="135" fillId="45" borderId="0" applyNumberFormat="0" applyBorder="0" applyAlignment="0" applyProtection="0"/>
    <xf numFmtId="0" fontId="135" fillId="39" borderId="0" applyNumberFormat="0" applyBorder="0" applyAlignment="0" applyProtection="0"/>
    <xf numFmtId="0" fontId="82" fillId="14" borderId="0" applyNumberFormat="0" applyBorder="0" applyAlignment="0" applyProtection="0"/>
    <xf numFmtId="0" fontId="276" fillId="42" borderId="0" applyNumberFormat="0" applyBorder="0" applyAlignment="0" applyProtection="0"/>
    <xf numFmtId="276" fontId="320" fillId="42" borderId="0" applyNumberFormat="0" applyBorder="0" applyAlignment="0" applyProtection="0"/>
    <xf numFmtId="0" fontId="82" fillId="18" borderId="0" applyNumberFormat="0" applyBorder="0" applyAlignment="0" applyProtection="0"/>
    <xf numFmtId="0" fontId="135" fillId="42" borderId="0" applyNumberFormat="0" applyBorder="0" applyAlignment="0" applyProtection="0"/>
    <xf numFmtId="0" fontId="135" fillId="52" borderId="0" applyNumberFormat="0" applyBorder="0" applyAlignment="0" applyProtection="0"/>
    <xf numFmtId="0" fontId="82" fillId="18" borderId="0" applyNumberFormat="0" applyBorder="0" applyAlignment="0" applyProtection="0"/>
    <xf numFmtId="0" fontId="276" fillId="43" borderId="0" applyNumberFormat="0" applyBorder="0" applyAlignment="0" applyProtection="0"/>
    <xf numFmtId="276" fontId="320" fillId="55" borderId="0" applyNumberFormat="0" applyBorder="0" applyAlignment="0" applyProtection="0"/>
    <xf numFmtId="0" fontId="82" fillId="2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82" fillId="22" borderId="0" applyNumberFormat="0" applyBorder="0" applyAlignment="0" applyProtection="0"/>
    <xf numFmtId="0" fontId="276" fillId="46" borderId="0" applyNumberFormat="0" applyBorder="0" applyAlignment="0" applyProtection="0"/>
    <xf numFmtId="276" fontId="320" fillId="53" borderId="0" applyNumberFormat="0" applyBorder="0" applyAlignment="0" applyProtection="0"/>
    <xf numFmtId="0" fontId="82" fillId="26" borderId="0" applyNumberFormat="0" applyBorder="0" applyAlignment="0" applyProtection="0"/>
    <xf numFmtId="0" fontId="135" fillId="46" borderId="0" applyNumberFormat="0" applyBorder="0" applyAlignment="0" applyProtection="0"/>
    <xf numFmtId="0" fontId="135" fillId="36" borderId="0" applyNumberFormat="0" applyBorder="0" applyAlignment="0" applyProtection="0"/>
    <xf numFmtId="0" fontId="82" fillId="26" borderId="0" applyNumberFormat="0" applyBorder="0" applyAlignment="0" applyProtection="0"/>
    <xf numFmtId="0" fontId="276" fillId="47" borderId="0" applyNumberFormat="0" applyBorder="0" applyAlignment="0" applyProtection="0"/>
    <xf numFmtId="276" fontId="320" fillId="89" borderId="0" applyNumberFormat="0" applyBorder="0" applyAlignment="0" applyProtection="0"/>
    <xf numFmtId="0" fontId="82" fillId="30" borderId="0" applyNumberFormat="0" applyBorder="0" applyAlignment="0" applyProtection="0"/>
    <xf numFmtId="0" fontId="135" fillId="47" borderId="0" applyNumberFormat="0" applyBorder="0" applyAlignment="0" applyProtection="0"/>
    <xf numFmtId="0" fontId="135" fillId="39" borderId="0" applyNumberFormat="0" applyBorder="0" applyAlignment="0" applyProtection="0"/>
    <xf numFmtId="0" fontId="82" fillId="30" borderId="0" applyNumberFormat="0" applyBorder="0" applyAlignment="0" applyProtection="0"/>
    <xf numFmtId="0" fontId="276" fillId="48" borderId="0" applyNumberFormat="0" applyBorder="0" applyAlignment="0" applyProtection="0"/>
    <xf numFmtId="276" fontId="320" fillId="42" borderId="0" applyNumberFormat="0" applyBorder="0" applyAlignment="0" applyProtection="0"/>
    <xf numFmtId="0" fontId="82" fillId="34" borderId="0" applyNumberFormat="0" applyBorder="0" applyAlignment="0" applyProtection="0"/>
    <xf numFmtId="0" fontId="135" fillId="48" borderId="0" applyNumberFormat="0" applyBorder="0" applyAlignment="0" applyProtection="0"/>
    <xf numFmtId="0" fontId="135" fillId="42" borderId="0" applyNumberFormat="0" applyBorder="0" applyAlignment="0" applyProtection="0"/>
    <xf numFmtId="0" fontId="82" fillId="34" borderId="0" applyNumberFormat="0" applyBorder="0" applyAlignment="0" applyProtection="0"/>
    <xf numFmtId="276" fontId="321" fillId="45" borderId="0" applyNumberFormat="0" applyBorder="0" applyAlignment="0" applyProtection="0">
      <alignment vertical="center"/>
    </xf>
    <xf numFmtId="276" fontId="321" fillId="42" borderId="0" applyNumberFormat="0" applyBorder="0" applyAlignment="0" applyProtection="0">
      <alignment vertical="center"/>
    </xf>
    <xf numFmtId="276" fontId="321" fillId="43" borderId="0" applyNumberFormat="0" applyBorder="0" applyAlignment="0" applyProtection="0">
      <alignment vertical="center"/>
    </xf>
    <xf numFmtId="276" fontId="321" fillId="46" borderId="0" applyNumberFormat="0" applyBorder="0" applyAlignment="0" applyProtection="0">
      <alignment vertical="center"/>
    </xf>
    <xf numFmtId="276" fontId="321" fillId="47" borderId="0" applyNumberFormat="0" applyBorder="0" applyAlignment="0" applyProtection="0">
      <alignment vertical="center"/>
    </xf>
    <xf numFmtId="276" fontId="321" fillId="48" borderId="0" applyNumberFormat="0" applyBorder="0" applyAlignment="0" applyProtection="0">
      <alignment vertical="center"/>
    </xf>
    <xf numFmtId="276" fontId="36" fillId="0" borderId="0"/>
    <xf numFmtId="276" fontId="322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3" fillId="0" borderId="0" applyFont="0" applyFill="0" applyBorder="0" applyAlignment="0" applyProtection="0"/>
    <xf numFmtId="280" fontId="324" fillId="0" borderId="0" applyFont="0" applyFill="0" applyBorder="0" applyAlignment="0" applyProtection="0"/>
    <xf numFmtId="225" fontId="324" fillId="0" borderId="0" applyFont="0" applyFill="0" applyBorder="0" applyAlignment="0" applyProtection="0"/>
    <xf numFmtId="0" fontId="276" fillId="49" borderId="0" applyNumberFormat="0" applyBorder="0" applyAlignment="0" applyProtection="0"/>
    <xf numFmtId="276" fontId="320" fillId="89" borderId="0" applyNumberFormat="0" applyBorder="0" applyAlignment="0" applyProtection="0"/>
    <xf numFmtId="0" fontId="82" fillId="11" borderId="0" applyNumberFormat="0" applyBorder="0" applyAlignment="0" applyProtection="0"/>
    <xf numFmtId="0" fontId="135" fillId="49" borderId="0" applyNumberFormat="0" applyBorder="0" applyAlignment="0" applyProtection="0"/>
    <xf numFmtId="0" fontId="135" fillId="90" borderId="0" applyNumberFormat="0" applyBorder="0" applyAlignment="0" applyProtection="0"/>
    <xf numFmtId="0" fontId="276" fillId="50" borderId="0" applyNumberFormat="0" applyBorder="0" applyAlignment="0" applyProtection="0"/>
    <xf numFmtId="276" fontId="320" fillId="50" borderId="0" applyNumberFormat="0" applyBorder="0" applyAlignment="0" applyProtection="0"/>
    <xf numFmtId="0" fontId="82" fillId="15" borderId="0" applyNumberFormat="0" applyBorder="0" applyAlignment="0" applyProtection="0"/>
    <xf numFmtId="0" fontId="135" fillId="50" borderId="0" applyNumberFormat="0" applyBorder="0" applyAlignment="0" applyProtection="0"/>
    <xf numFmtId="0" fontId="135" fillId="52" borderId="0" applyNumberFormat="0" applyBorder="0" applyAlignment="0" applyProtection="0"/>
    <xf numFmtId="0" fontId="276" fillId="51" borderId="0" applyNumberFormat="0" applyBorder="0" applyAlignment="0" applyProtection="0"/>
    <xf numFmtId="276" fontId="320" fillId="90" borderId="0" applyNumberFormat="0" applyBorder="0" applyAlignment="0" applyProtection="0"/>
    <xf numFmtId="0" fontId="82" fillId="19" borderId="0" applyNumberFormat="0" applyBorder="0" applyAlignment="0" applyProtection="0"/>
    <xf numFmtId="0" fontId="135" fillId="51" borderId="0" applyNumberFormat="0" applyBorder="0" applyAlignment="0" applyProtection="0"/>
    <xf numFmtId="0" fontId="135" fillId="44" borderId="0" applyNumberFormat="0" applyBorder="0" applyAlignment="0" applyProtection="0"/>
    <xf numFmtId="0" fontId="276" fillId="46" borderId="0" applyNumberFormat="0" applyBorder="0" applyAlignment="0" applyProtection="0"/>
    <xf numFmtId="276" fontId="320" fillId="52" borderId="0" applyNumberFormat="0" applyBorder="0" applyAlignment="0" applyProtection="0"/>
    <xf numFmtId="0" fontId="82" fillId="23" borderId="0" applyNumberFormat="0" applyBorder="0" applyAlignment="0" applyProtection="0"/>
    <xf numFmtId="0" fontId="135" fillId="46" borderId="0" applyNumberFormat="0" applyBorder="0" applyAlignment="0" applyProtection="0"/>
    <xf numFmtId="0" fontId="135" fillId="91" borderId="0" applyNumberFormat="0" applyBorder="0" applyAlignment="0" applyProtection="0"/>
    <xf numFmtId="0" fontId="276" fillId="47" borderId="0" applyNumberFormat="0" applyBorder="0" applyAlignment="0" applyProtection="0"/>
    <xf numFmtId="276" fontId="320" fillId="89" borderId="0" applyNumberFormat="0" applyBorder="0" applyAlignment="0" applyProtection="0"/>
    <xf numFmtId="0" fontId="82" fillId="27" borderId="0" applyNumberFormat="0" applyBorder="0" applyAlignment="0" applyProtection="0"/>
    <xf numFmtId="0" fontId="135" fillId="47" borderId="0" applyNumberFormat="0" applyBorder="0" applyAlignment="0" applyProtection="0"/>
    <xf numFmtId="0" fontId="276" fillId="52" borderId="0" applyNumberFormat="0" applyBorder="0" applyAlignment="0" applyProtection="0"/>
    <xf numFmtId="276" fontId="320" fillId="48" borderId="0" applyNumberFormat="0" applyBorder="0" applyAlignment="0" applyProtection="0"/>
    <xf numFmtId="0" fontId="82" fillId="31" borderId="0" applyNumberFormat="0" applyBorder="0" applyAlignment="0" applyProtection="0"/>
    <xf numFmtId="0" fontId="135" fillId="52" borderId="0" applyNumberFormat="0" applyBorder="0" applyAlignment="0" applyProtection="0"/>
    <xf numFmtId="0" fontId="135" fillId="50" borderId="0" applyNumberFormat="0" applyBorder="0" applyAlignment="0" applyProtection="0"/>
    <xf numFmtId="276" fontId="240" fillId="0" borderId="0" applyFont="0" applyFill="0" applyBorder="0" applyAlignment="0" applyProtection="0"/>
    <xf numFmtId="287" fontId="317" fillId="0" borderId="0" applyFont="0" applyFill="0" applyBorder="0" applyAlignment="0" applyProtection="0"/>
    <xf numFmtId="278" fontId="316" fillId="0" borderId="0" applyFont="0" applyFill="0" applyBorder="0" applyAlignment="0" applyProtection="0"/>
    <xf numFmtId="276" fontId="317" fillId="0" borderId="0" applyFont="0" applyFill="0" applyBorder="0" applyAlignment="0" applyProtection="0"/>
    <xf numFmtId="278" fontId="316" fillId="0" borderId="0" applyFont="0" applyFill="0" applyBorder="0" applyAlignment="0" applyProtection="0"/>
    <xf numFmtId="287" fontId="317" fillId="0" borderId="0" applyFont="0" applyFill="0" applyBorder="0" applyAlignment="0" applyProtection="0"/>
    <xf numFmtId="276" fontId="316" fillId="0" borderId="0" applyFont="0" applyFill="0" applyBorder="0" applyAlignment="0" applyProtection="0"/>
    <xf numFmtId="278" fontId="317" fillId="0" borderId="0" applyFont="0" applyFill="0" applyBorder="0" applyAlignment="0" applyProtection="0"/>
    <xf numFmtId="276" fontId="316" fillId="0" borderId="0" applyFont="0" applyFill="0" applyBorder="0" applyAlignment="0" applyProtection="0"/>
    <xf numFmtId="44" fontId="317" fillId="0" borderId="0" applyFont="0" applyFill="0" applyBorder="0" applyAlignment="0" applyProtection="0"/>
    <xf numFmtId="279" fontId="325" fillId="0" borderId="0" applyFont="0" applyFill="0" applyBorder="0" applyAlignment="0" applyProtection="0"/>
    <xf numFmtId="277" fontId="316" fillId="0" borderId="0" applyFont="0" applyFill="0" applyBorder="0" applyAlignment="0" applyProtection="0"/>
    <xf numFmtId="276" fontId="317" fillId="0" borderId="0" applyFont="0" applyFill="0" applyBorder="0" applyAlignment="0" applyProtection="0"/>
    <xf numFmtId="276" fontId="316" fillId="0" borderId="0" applyFont="0" applyFill="0" applyBorder="0" applyAlignment="0" applyProtection="0"/>
    <xf numFmtId="276" fontId="36" fillId="0" borderId="0" applyFont="0" applyFill="0" applyBorder="0" applyAlignment="0" applyProtection="0"/>
    <xf numFmtId="276" fontId="316" fillId="0" borderId="0" applyFont="0" applyFill="0" applyBorder="0" applyAlignment="0" applyProtection="0"/>
    <xf numFmtId="276" fontId="327" fillId="0" borderId="0" applyFont="0" applyFill="0" applyBorder="0" applyAlignment="0" applyProtection="0"/>
    <xf numFmtId="278" fontId="324" fillId="0" borderId="0" applyFont="0" applyFill="0" applyBorder="0" applyAlignment="0" applyProtection="0"/>
    <xf numFmtId="276" fontId="324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128" fillId="0" borderId="0"/>
    <xf numFmtId="276" fontId="316" fillId="0" borderId="0" applyFont="0" applyFill="0" applyBorder="0" applyAlignment="0" applyProtection="0"/>
    <xf numFmtId="166" fontId="317" fillId="0" borderId="0" applyFont="0" applyFill="0" applyBorder="0" applyAlignment="0" applyProtection="0"/>
    <xf numFmtId="276" fontId="240" fillId="0" borderId="0" applyFont="0" applyFill="0" applyBorder="0" applyAlignment="0" applyProtection="0"/>
    <xf numFmtId="168" fontId="317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277" fillId="36" borderId="0" applyNumberFormat="0" applyBorder="0" applyAlignment="0" applyProtection="0"/>
    <xf numFmtId="276" fontId="328" fillId="36" borderId="0" applyNumberFormat="0" applyBorder="0" applyAlignment="0" applyProtection="0"/>
    <xf numFmtId="0" fontId="73" fillId="6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276" fontId="329" fillId="0" borderId="0" applyNumberFormat="0" applyFill="0" applyBorder="0" applyAlignment="0" applyProtection="0"/>
    <xf numFmtId="49" fontId="330" fillId="0" borderId="0" applyFont="0" applyFill="0" applyBorder="0" applyAlignment="0" applyProtection="0">
      <alignment horizontal="left"/>
    </xf>
    <xf numFmtId="0" fontId="330" fillId="0" borderId="0" applyFont="0" applyFill="0" applyBorder="0" applyAlignment="0" applyProtection="0">
      <alignment horizontal="left"/>
    </xf>
    <xf numFmtId="288" fontId="331" fillId="0" borderId="0" applyAlignment="0" applyProtection="0"/>
    <xf numFmtId="172" fontId="130" fillId="0" borderId="0" applyFill="0" applyBorder="0" applyAlignment="0" applyProtection="0"/>
    <xf numFmtId="49" fontId="130" fillId="0" borderId="0" applyNumberFormat="0" applyAlignment="0" applyProtection="0">
      <alignment horizontal="left"/>
    </xf>
    <xf numFmtId="0" fontId="130" fillId="0" borderId="0" applyNumberFormat="0" applyAlignment="0" applyProtection="0">
      <alignment horizontal="left"/>
    </xf>
    <xf numFmtId="49" fontId="332" fillId="0" borderId="72" applyNumberFormat="0" applyAlignment="0" applyProtection="0">
      <alignment horizontal="left" wrapText="1"/>
    </xf>
    <xf numFmtId="49" fontId="332" fillId="0" borderId="72" applyNumberFormat="0" applyAlignment="0" applyProtection="0">
      <alignment horizontal="left" wrapText="1"/>
    </xf>
    <xf numFmtId="0" fontId="332" fillId="0" borderId="72" applyNumberFormat="0" applyAlignment="0" applyProtection="0">
      <alignment horizontal="left" wrapText="1"/>
    </xf>
    <xf numFmtId="0" fontId="332" fillId="0" borderId="72" applyNumberFormat="0" applyAlignment="0" applyProtection="0">
      <alignment horizontal="left" wrapText="1"/>
    </xf>
    <xf numFmtId="49" fontId="332" fillId="0" borderId="0" applyNumberFormat="0" applyAlignment="0" applyProtection="0">
      <alignment horizontal="left" wrapText="1"/>
    </xf>
    <xf numFmtId="0" fontId="332" fillId="0" borderId="0" applyNumberFormat="0" applyAlignment="0" applyProtection="0">
      <alignment horizontal="left" wrapText="1"/>
    </xf>
    <xf numFmtId="49" fontId="333" fillId="0" borderId="0" applyAlignment="0" applyProtection="0">
      <alignment horizontal="left"/>
    </xf>
    <xf numFmtId="0" fontId="333" fillId="0" borderId="0" applyAlignment="0" applyProtection="0">
      <alignment horizontal="left"/>
    </xf>
    <xf numFmtId="289" fontId="240" fillId="0" borderId="0" applyFont="0" applyFill="0" applyBorder="0" applyAlignment="0" applyProtection="0"/>
    <xf numFmtId="276" fontId="324" fillId="0" borderId="0"/>
    <xf numFmtId="276" fontId="322" fillId="0" borderId="0"/>
    <xf numFmtId="276" fontId="323" fillId="0" borderId="0">
      <alignment vertical="center"/>
    </xf>
    <xf numFmtId="276" fontId="334" fillId="0" borderId="0"/>
    <xf numFmtId="276" fontId="334" fillId="0" borderId="0"/>
    <xf numFmtId="276" fontId="335" fillId="0" borderId="0"/>
    <xf numFmtId="276" fontId="336" fillId="0" borderId="0"/>
    <xf numFmtId="276" fontId="326" fillId="0" borderId="0"/>
    <xf numFmtId="276" fontId="325" fillId="0" borderId="0"/>
    <xf numFmtId="276" fontId="317" fillId="0" borderId="0"/>
    <xf numFmtId="276" fontId="316" fillId="0" borderId="0"/>
    <xf numFmtId="276" fontId="317" fillId="0" borderId="0"/>
    <xf numFmtId="276" fontId="337" fillId="0" borderId="0"/>
    <xf numFmtId="276" fontId="317" fillId="0" borderId="0"/>
    <xf numFmtId="276" fontId="334" fillId="0" borderId="0"/>
    <xf numFmtId="276" fontId="317" fillId="0" borderId="0"/>
    <xf numFmtId="276" fontId="316" fillId="0" borderId="0"/>
    <xf numFmtId="276" fontId="317" fillId="0" borderId="0"/>
    <xf numFmtId="276" fontId="338" fillId="0" borderId="0"/>
    <xf numFmtId="276" fontId="317" fillId="0" borderId="0"/>
    <xf numFmtId="276" fontId="316" fillId="0" borderId="0"/>
    <xf numFmtId="276" fontId="36" fillId="0" borderId="0"/>
    <xf numFmtId="276" fontId="36" fillId="0" borderId="0"/>
    <xf numFmtId="276" fontId="326" fillId="0" borderId="0"/>
    <xf numFmtId="276" fontId="339" fillId="0" borderId="0"/>
    <xf numFmtId="276" fontId="340" fillId="0" borderId="0"/>
    <xf numFmtId="276" fontId="339" fillId="0" borderId="0"/>
    <xf numFmtId="276" fontId="340" fillId="0" borderId="0"/>
    <xf numFmtId="276" fontId="316" fillId="0" borderId="0" applyBorder="0"/>
    <xf numFmtId="290" fontId="36" fillId="0" borderId="0" applyFill="0" applyBorder="0" applyAlignment="0"/>
    <xf numFmtId="291" fontId="36" fillId="0" borderId="0" applyFill="0" applyBorder="0" applyAlignment="0"/>
    <xf numFmtId="246" fontId="36" fillId="0" borderId="0" applyFill="0" applyBorder="0" applyAlignment="0"/>
    <xf numFmtId="244" fontId="36" fillId="0" borderId="0" applyFill="0" applyBorder="0" applyAlignment="0"/>
    <xf numFmtId="247" fontId="36" fillId="0" borderId="0" applyFill="0" applyBorder="0" applyAlignment="0"/>
    <xf numFmtId="290" fontId="36" fillId="0" borderId="0" applyFill="0" applyBorder="0" applyAlignment="0"/>
    <xf numFmtId="245" fontId="36" fillId="0" borderId="0" applyFill="0" applyBorder="0" applyAlignment="0"/>
    <xf numFmtId="291" fontId="36" fillId="0" borderId="0" applyFill="0" applyBorder="0" applyAlignment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276" fontId="341" fillId="92" borderId="22" applyNumberFormat="0" applyAlignment="0" applyProtection="0"/>
    <xf numFmtId="276" fontId="341" fillId="92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77" fillId="9" borderId="16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42" fillId="92" borderId="22" applyNumberFormat="0" applyAlignment="0" applyProtection="0"/>
    <xf numFmtId="0" fontId="342" fillId="92" borderId="22" applyNumberFormat="0" applyAlignment="0" applyProtection="0"/>
    <xf numFmtId="0" fontId="342" fillId="92" borderId="22" applyNumberFormat="0" applyAlignment="0" applyProtection="0"/>
    <xf numFmtId="0" fontId="342" fillId="92" borderId="22" applyNumberFormat="0" applyAlignment="0" applyProtection="0"/>
    <xf numFmtId="276" fontId="343" fillId="0" borderId="0"/>
    <xf numFmtId="276" fontId="294" fillId="0" borderId="0" applyFill="0" applyBorder="0" applyProtection="0">
      <alignment horizontal="center"/>
      <protection locked="0"/>
    </xf>
    <xf numFmtId="0" fontId="279" fillId="54" borderId="67" applyNumberFormat="0" applyAlignment="0" applyProtection="0"/>
    <xf numFmtId="276" fontId="344" fillId="93" borderId="73" applyNumberFormat="0" applyAlignment="0" applyProtection="0"/>
    <xf numFmtId="0" fontId="79" fillId="10" borderId="19" applyNumberFormat="0" applyAlignment="0" applyProtection="0"/>
    <xf numFmtId="0" fontId="109" fillId="54" borderId="67" applyNumberFormat="0" applyAlignment="0" applyProtection="0"/>
    <xf numFmtId="9" fontId="324" fillId="0" borderId="0" applyFont="0" applyFill="0" applyBorder="0" applyAlignment="0" applyProtection="0"/>
    <xf numFmtId="7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66" fontId="118" fillId="0" borderId="0" applyFont="0" applyFill="0" applyBorder="0" applyAlignment="0" applyProtection="0"/>
    <xf numFmtId="41" fontId="345" fillId="0" borderId="0" applyFont="0" applyFill="0" applyBorder="0" applyAlignment="0" applyProtection="0"/>
    <xf numFmtId="166" fontId="48" fillId="0" borderId="0" applyFont="0" applyFill="0" applyBorder="0" applyAlignment="0" applyProtection="0"/>
    <xf numFmtId="290" fontId="36" fillId="0" borderId="0" applyFont="0" applyFill="0" applyBorder="0" applyAlignment="0" applyProtection="0"/>
    <xf numFmtId="293" fontId="346" fillId="0" borderId="0" applyFont="0" applyFill="0" applyBorder="0" applyAlignment="0" applyProtection="0"/>
    <xf numFmtId="294" fontId="347" fillId="0" borderId="0" applyFont="0" applyFill="0" applyBorder="0" applyAlignment="0" applyProtection="0"/>
    <xf numFmtId="295" fontId="3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1" fontId="348" fillId="0" borderId="0" applyFont="0" applyFill="0" applyBorder="0" applyAlignment="0" applyProtection="0"/>
    <xf numFmtId="0" fontId="14" fillId="0" borderId="0" applyFont="0" applyFill="0" applyBorder="0" applyAlignment="0" applyProtection="0"/>
    <xf numFmtId="41" fontId="34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96" fontId="14" fillId="0" borderId="0" applyFont="0" applyFill="0" applyBorder="0" applyAlignment="0" applyProtection="0"/>
    <xf numFmtId="41" fontId="34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97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29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276" fontId="62" fillId="0" borderId="0"/>
    <xf numFmtId="299" fontId="62" fillId="0" borderId="0"/>
    <xf numFmtId="43" fontId="14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49" fillId="0" borderId="0" applyFont="0" applyFill="0" applyBorder="0" applyAlignment="0" applyProtection="0"/>
    <xf numFmtId="298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50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6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4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301" fontId="62" fillId="0" borderId="0" applyFont="0" applyFill="0" applyBorder="0" applyAlignment="0" applyProtection="0"/>
    <xf numFmtId="2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0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18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4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4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292" fontId="103" fillId="0" borderId="0" applyFont="0" applyFill="0" applyBorder="0" applyAlignment="0" applyProtection="0">
      <alignment vertical="top"/>
    </xf>
    <xf numFmtId="17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30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92" fillId="0" borderId="0" applyFont="0" applyFill="0" applyBorder="0" applyAlignment="0" applyProtection="0"/>
    <xf numFmtId="42" fontId="14" fillId="0" borderId="0" applyFont="0" applyFill="0" applyBorder="0" applyAlignment="0" applyProtection="0"/>
    <xf numFmtId="304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305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4" fillId="0" borderId="0" applyFont="0" applyFill="0" applyBorder="0" applyAlignment="0" applyProtection="0"/>
    <xf numFmtId="298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2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304" fontId="1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36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92" fillId="0" borderId="0" applyFont="0" applyFill="0" applyBorder="0" applyAlignment="0" applyProtection="0"/>
    <xf numFmtId="304" fontId="103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70" fontId="35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13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54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1" fontId="348" fillId="0" borderId="0" applyFont="0" applyFill="0" applyBorder="0" applyAlignment="0" applyProtection="0"/>
    <xf numFmtId="276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62" fillId="0" borderId="0"/>
    <xf numFmtId="299" fontId="62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352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33" fillId="0" borderId="0" applyFont="0" applyFill="0" applyBorder="0" applyAlignment="0" applyProtection="0"/>
    <xf numFmtId="306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56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6" fontId="62" fillId="0" borderId="0" applyFont="0" applyFill="0" applyBorder="0" applyAlignment="0" applyProtection="0"/>
    <xf numFmtId="234" fontId="3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5" fontId="3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14" fontId="133" fillId="0" borderId="0" applyFont="0" applyFill="0" applyBorder="0" applyAlignment="0" applyProtection="0">
      <alignment vertical="top"/>
    </xf>
    <xf numFmtId="16" fontId="13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0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24" fillId="0" borderId="0" applyFont="0" applyFill="0" applyBorder="0" applyAlignment="0" applyProtection="0"/>
    <xf numFmtId="43" fontId="14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286" fontId="352" fillId="0" borderId="0" applyFont="0" applyFill="0" applyBorder="0" applyAlignment="0" applyProtection="0"/>
    <xf numFmtId="43" fontId="48" fillId="0" borderId="0" applyFont="0" applyFill="0" applyBorder="0" applyAlignment="0" applyProtection="0"/>
    <xf numFmtId="286" fontId="35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35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298" fontId="35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298" fontId="352" fillId="0" borderId="0" applyFont="0" applyFill="0" applyBorder="0" applyAlignment="0" applyProtection="0"/>
    <xf numFmtId="170" fontId="36" fillId="0" borderId="0" applyFont="0" applyFill="0" applyBorder="0" applyAlignment="0" applyProtection="0"/>
    <xf numFmtId="6" fontId="103" fillId="0" borderId="0" applyFont="0" applyFill="0" applyBorder="0" applyAlignment="0" applyProtection="0">
      <alignment vertical="top"/>
    </xf>
    <xf numFmtId="6" fontId="103" fillId="0" borderId="0" applyFont="0" applyFill="0" applyBorder="0" applyAlignment="0" applyProtection="0">
      <alignment vertical="top"/>
    </xf>
    <xf numFmtId="42" fontId="103" fillId="0" borderId="0" applyFon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5" fontId="103" fillId="0" borderId="0" applyFont="0" applyFill="0" applyBorder="0" applyAlignment="0" applyProtection="0">
      <alignment vertical="top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299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309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309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6" fillId="0" borderId="0" applyFont="0" applyFill="0" applyBorder="0" applyAlignment="0" applyProtection="0"/>
    <xf numFmtId="309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225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1" fontId="348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0" fontId="103" fillId="0" borderId="0" applyFont="0" applyFill="0" applyBorder="0" applyAlignment="0" applyProtection="0">
      <alignment vertical="top"/>
    </xf>
    <xf numFmtId="302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1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6" fontId="133" fillId="0" borderId="0" applyFont="0" applyFill="0" applyBorder="0" applyAlignment="0" applyProtection="0"/>
    <xf numFmtId="43" fontId="13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23" fillId="0" borderId="0" applyFont="0" applyFill="0" applyBorder="0" applyAlignment="0" applyProtection="0"/>
    <xf numFmtId="41" fontId="34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18" fillId="0" borderId="0" applyFont="0" applyFill="0" applyBorder="0" applyAlignment="0" applyProtection="0"/>
    <xf numFmtId="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36" fillId="0" borderId="0" applyFont="0" applyFill="0" applyBorder="0" applyAlignment="0" applyProtection="0"/>
    <xf numFmtId="41" fontId="348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8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6" fillId="0" borderId="0" applyFont="0" applyFill="0" applyBorder="0" applyAlignment="0" applyProtection="0"/>
    <xf numFmtId="302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168" fontId="48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48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3" fillId="0" borderId="0" applyFont="0" applyFill="0" applyBorder="0" applyAlignment="0" applyProtection="0"/>
    <xf numFmtId="225" fontId="36" fillId="0" borderId="0" applyFont="0" applyFill="0" applyBorder="0" applyAlignment="0" applyProtection="0"/>
    <xf numFmtId="3" fontId="355" fillId="0" borderId="0" applyFill="0" applyBorder="0" applyAlignment="0" applyProtection="0"/>
    <xf numFmtId="276" fontId="84" fillId="0" borderId="0" applyFill="0" applyBorder="0" applyAlignment="0" applyProtection="0">
      <protection locked="0"/>
    </xf>
    <xf numFmtId="276" fontId="191" fillId="0" borderId="0" applyNumberFormat="0" applyAlignment="0">
      <alignment horizontal="left"/>
    </xf>
    <xf numFmtId="276" fontId="130" fillId="0" borderId="0" applyFont="0" applyFill="0" applyBorder="0" applyAlignment="0" applyProtection="0"/>
    <xf numFmtId="291" fontId="36" fillId="0" borderId="0" applyFont="0" applyFill="0" applyBorder="0" applyAlignment="0" applyProtection="0"/>
    <xf numFmtId="311" fontId="347" fillId="0" borderId="0" applyFont="0" applyFill="0" applyBorder="0" applyAlignment="0" applyProtection="0"/>
    <xf numFmtId="312" fontId="347" fillId="0" borderId="0" applyFont="0" applyFill="0" applyBorder="0" applyAlignment="0" applyProtection="0"/>
    <xf numFmtId="313" fontId="34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2" fillId="0" borderId="0" applyFont="0" applyFill="0" applyBorder="0" applyAlignment="0" applyProtection="0"/>
    <xf numFmtId="5" fontId="355" fillId="0" borderId="0" applyFill="0" applyBorder="0" applyAlignment="0" applyProtection="0"/>
    <xf numFmtId="276" fontId="306" fillId="0" borderId="0"/>
    <xf numFmtId="276" fontId="356" fillId="0" borderId="74">
      <alignment horizontal="center" vertical="center"/>
    </xf>
    <xf numFmtId="276" fontId="355" fillId="0" borderId="0" applyProtection="0"/>
    <xf numFmtId="16" fontId="133" fillId="0" borderId="0" applyFill="0" applyBorder="0" applyAlignment="0"/>
    <xf numFmtId="314" fontId="357" fillId="0" borderId="0">
      <protection locked="0"/>
    </xf>
    <xf numFmtId="38" fontId="128" fillId="0" borderId="57">
      <alignment vertical="center"/>
    </xf>
    <xf numFmtId="0" fontId="128" fillId="0" borderId="57">
      <alignment vertical="center"/>
    </xf>
    <xf numFmtId="244" fontId="306" fillId="0" borderId="0"/>
    <xf numFmtId="290" fontId="36" fillId="0" borderId="0" applyFill="0" applyBorder="0" applyAlignment="0"/>
    <xf numFmtId="291" fontId="36" fillId="0" borderId="0" applyFill="0" applyBorder="0" applyAlignment="0"/>
    <xf numFmtId="290" fontId="36" fillId="0" borderId="0" applyFill="0" applyBorder="0" applyAlignment="0"/>
    <xf numFmtId="245" fontId="36" fillId="0" borderId="0" applyFill="0" applyBorder="0" applyAlignment="0"/>
    <xf numFmtId="291" fontId="36" fillId="0" borderId="0" applyFill="0" applyBorder="0" applyAlignment="0"/>
    <xf numFmtId="276" fontId="200" fillId="0" borderId="0" applyNumberFormat="0" applyAlignment="0">
      <alignment horizontal="left"/>
    </xf>
    <xf numFmtId="309" fontId="36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276" fontId="35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" fontId="355" fillId="0" borderId="0" applyProtection="0"/>
    <xf numFmtId="0" fontId="281" fillId="37" borderId="0" applyNumberFormat="0" applyBorder="0" applyAlignment="0" applyProtection="0"/>
    <xf numFmtId="276" fontId="359" fillId="37" borderId="0" applyNumberFormat="0" applyBorder="0" applyAlignment="0" applyProtection="0"/>
    <xf numFmtId="0" fontId="72" fillId="5" borderId="0" applyNumberFormat="0" applyBorder="0" applyAlignment="0" applyProtection="0"/>
    <xf numFmtId="0" fontId="145" fillId="37" borderId="0" applyNumberFormat="0" applyBorder="0" applyAlignment="0" applyProtection="0"/>
    <xf numFmtId="0" fontId="145" fillId="39" borderId="0" applyNumberFormat="0" applyBorder="0" applyAlignment="0" applyProtection="0"/>
    <xf numFmtId="38" fontId="130" fillId="3" borderId="0" applyNumberFormat="0" applyBorder="0" applyAlignment="0" applyProtection="0"/>
    <xf numFmtId="0" fontId="130" fillId="3" borderId="0" applyNumberFormat="0" applyBorder="0" applyAlignment="0" applyProtection="0"/>
    <xf numFmtId="276" fontId="360" fillId="0" borderId="0">
      <alignment horizontal="left"/>
    </xf>
    <xf numFmtId="276" fontId="97" fillId="0" borderId="60" applyNumberFormat="0" applyAlignment="0" applyProtection="0">
      <alignment horizontal="left" vertical="center"/>
    </xf>
    <xf numFmtId="276" fontId="97" fillId="0" borderId="5">
      <alignment horizontal="left" vertical="center"/>
    </xf>
    <xf numFmtId="276" fontId="97" fillId="0" borderId="0" applyNumberFormat="0" applyFill="0" applyBorder="0" applyAlignment="0" applyProtection="0"/>
    <xf numFmtId="276" fontId="222" fillId="0" borderId="0" applyNumberFormat="0" applyFill="0" applyBorder="0" applyAlignment="0" applyProtection="0"/>
    <xf numFmtId="0" fontId="282" fillId="0" borderId="24" applyNumberFormat="0" applyFill="0" applyAlignment="0" applyProtection="0"/>
    <xf numFmtId="276" fontId="361" fillId="0" borderId="75" applyNumberFormat="0" applyFill="0" applyAlignment="0" applyProtection="0"/>
    <xf numFmtId="0" fontId="147" fillId="0" borderId="24" applyNumberFormat="0" applyFill="0" applyAlignment="0" applyProtection="0"/>
    <xf numFmtId="0" fontId="69" fillId="0" borderId="13" applyNumberFormat="0" applyFill="0" applyAlignment="0" applyProtection="0"/>
    <xf numFmtId="0" fontId="362" fillId="0" borderId="76" applyNumberFormat="0" applyFill="0" applyAlignment="0" applyProtection="0"/>
    <xf numFmtId="0" fontId="283" fillId="0" borderId="25" applyNumberFormat="0" applyFill="0" applyAlignment="0" applyProtection="0"/>
    <xf numFmtId="276" fontId="363" fillId="0" borderId="25" applyNumberFormat="0" applyFill="0" applyAlignment="0" applyProtection="0"/>
    <xf numFmtId="0" fontId="149" fillId="0" borderId="25" applyNumberFormat="0" applyFill="0" applyAlignment="0" applyProtection="0"/>
    <xf numFmtId="0" fontId="70" fillId="0" borderId="14" applyNumberFormat="0" applyFill="0" applyAlignment="0" applyProtection="0"/>
    <xf numFmtId="0" fontId="364" fillId="0" borderId="77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99" fillId="0" borderId="26" applyNumberFormat="0" applyFill="0" applyAlignment="0" applyProtection="0"/>
    <xf numFmtId="276" fontId="365" fillId="0" borderId="78" applyNumberFormat="0" applyFill="0" applyAlignment="0" applyProtection="0"/>
    <xf numFmtId="276" fontId="365" fillId="0" borderId="78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71" fillId="0" borderId="1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366" fillId="0" borderId="79" applyNumberFormat="0" applyFill="0" applyAlignment="0" applyProtection="0"/>
    <xf numFmtId="0" fontId="366" fillId="0" borderId="79" applyNumberFormat="0" applyFill="0" applyAlignment="0" applyProtection="0"/>
    <xf numFmtId="0" fontId="366" fillId="0" borderId="79" applyNumberFormat="0" applyFill="0" applyAlignment="0" applyProtection="0"/>
    <xf numFmtId="0" fontId="284" fillId="0" borderId="0" applyNumberFormat="0" applyFill="0" applyBorder="0" applyAlignment="0" applyProtection="0"/>
    <xf numFmtId="276" fontId="36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66" fillId="0" borderId="0" applyNumberFormat="0" applyFill="0" applyBorder="0" applyAlignment="0" applyProtection="0"/>
    <xf numFmtId="276" fontId="294" fillId="0" borderId="0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367" fillId="0" borderId="0"/>
    <xf numFmtId="276" fontId="95" fillId="0" borderId="0" applyProtection="0"/>
    <xf numFmtId="276" fontId="97" fillId="0" borderId="0" applyProtection="0"/>
    <xf numFmtId="276" fontId="36" fillId="0" borderId="0">
      <alignment horizontal="center"/>
    </xf>
    <xf numFmtId="0" fontId="368" fillId="0" borderId="0" applyNumberFormat="0" applyFill="0" applyBorder="0" applyAlignment="0" applyProtection="0"/>
    <xf numFmtId="315" fontId="201" fillId="0" borderId="0" applyNumberFormat="0" applyFill="0" applyBorder="0" applyAlignment="0" applyProtection="0">
      <alignment vertical="top"/>
      <protection locked="0"/>
    </xf>
    <xf numFmtId="276" fontId="240" fillId="0" borderId="0" applyFont="0" applyFill="0" applyBorder="0" applyAlignment="0" applyProtection="0"/>
    <xf numFmtId="10" fontId="130" fillId="3" borderId="56" applyNumberFormat="0" applyBorder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276" fontId="369" fillId="55" borderId="22" applyNumberFormat="0" applyAlignment="0" applyProtection="0"/>
    <xf numFmtId="276" fontId="369" fillId="55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75" fillId="8" borderId="16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276" fontId="240" fillId="0" borderId="0" applyFont="0" applyFill="0" applyBorder="0" applyAlignment="0" applyProtection="0"/>
    <xf numFmtId="290" fontId="36" fillId="0" borderId="0" applyFill="0" applyBorder="0" applyAlignment="0"/>
    <xf numFmtId="291" fontId="36" fillId="0" borderId="0" applyFill="0" applyBorder="0" applyAlignment="0"/>
    <xf numFmtId="290" fontId="36" fillId="0" borderId="0" applyFill="0" applyBorder="0" applyAlignment="0"/>
    <xf numFmtId="245" fontId="36" fillId="0" borderId="0" applyFill="0" applyBorder="0" applyAlignment="0"/>
    <xf numFmtId="291" fontId="36" fillId="0" borderId="0" applyFill="0" applyBorder="0" applyAlignment="0"/>
    <xf numFmtId="0" fontId="286" fillId="0" borderId="27" applyNumberFormat="0" applyFill="0" applyAlignment="0" applyProtection="0"/>
    <xf numFmtId="276" fontId="370" fillId="0" borderId="80" applyNumberFormat="0" applyFill="0" applyAlignment="0" applyProtection="0"/>
    <xf numFmtId="0" fontId="78" fillId="0" borderId="18" applyNumberFormat="0" applyFill="0" applyAlignment="0" applyProtection="0"/>
    <xf numFmtId="0" fontId="155" fillId="0" borderId="27" applyNumberFormat="0" applyFill="0" applyAlignment="0" applyProtection="0"/>
    <xf numFmtId="0" fontId="164" fillId="0" borderId="81" applyNumberFormat="0" applyFill="0" applyAlignment="0" applyProtection="0"/>
    <xf numFmtId="168" fontId="36" fillId="0" borderId="0" applyFont="0" applyFill="0" applyBorder="0" applyAlignment="0" applyProtection="0"/>
    <xf numFmtId="225" fontId="36" fillId="0" borderId="0" applyFont="0" applyFill="0" applyBorder="0" applyAlignment="0" applyProtection="0"/>
    <xf numFmtId="276" fontId="36" fillId="0" borderId="0">
      <alignment horizontal="center"/>
    </xf>
    <xf numFmtId="276" fontId="371" fillId="0" borderId="38"/>
    <xf numFmtId="276" fontId="371" fillId="0" borderId="38"/>
    <xf numFmtId="276" fontId="371" fillId="0" borderId="38"/>
    <xf numFmtId="276" fontId="371" fillId="0" borderId="38"/>
    <xf numFmtId="276" fontId="371" fillId="0" borderId="38"/>
    <xf numFmtId="276" fontId="371" fillId="0" borderId="38"/>
    <xf numFmtId="276" fontId="371" fillId="0" borderId="38"/>
    <xf numFmtId="276" fontId="371" fillId="0" borderId="38"/>
    <xf numFmtId="0" fontId="287" fillId="55" borderId="0" applyNumberFormat="0" applyBorder="0" applyAlignment="0" applyProtection="0"/>
    <xf numFmtId="276" fontId="372" fillId="55" borderId="0" applyNumberFormat="0" applyBorder="0" applyAlignment="0" applyProtection="0"/>
    <xf numFmtId="0" fontId="111" fillId="7" borderId="0" applyNumberFormat="0" applyBorder="0" applyAlignment="0" applyProtection="0"/>
    <xf numFmtId="0" fontId="157" fillId="55" borderId="0" applyNumberFormat="0" applyBorder="0" applyAlignment="0" applyProtection="0"/>
    <xf numFmtId="0" fontId="373" fillId="55" borderId="0" applyNumberFormat="0" applyBorder="0" applyAlignment="0" applyProtection="0"/>
    <xf numFmtId="0" fontId="111" fillId="7" borderId="0" applyNumberFormat="0" applyBorder="0" applyAlignment="0" applyProtection="0"/>
    <xf numFmtId="0" fontId="216" fillId="0" borderId="0"/>
    <xf numFmtId="276" fontId="306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0" fontId="133" fillId="0" borderId="0"/>
    <xf numFmtId="0" fontId="36" fillId="0" borderId="0"/>
    <xf numFmtId="0" fontId="36" fillId="0" borderId="0"/>
    <xf numFmtId="0" fontId="1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302" fontId="33" fillId="0" borderId="0"/>
    <xf numFmtId="0" fontId="62" fillId="0" borderId="0"/>
    <xf numFmtId="29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302" fontId="33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48" fillId="0" borderId="0" applyFill="0" applyBorder="0"/>
    <xf numFmtId="302" fontId="33" fillId="0" borderId="0"/>
    <xf numFmtId="299" fontId="33" fillId="0" borderId="0"/>
    <xf numFmtId="0" fontId="36" fillId="0" borderId="0"/>
    <xf numFmtId="302" fontId="33" fillId="0" borderId="0"/>
    <xf numFmtId="0" fontId="36" fillId="0" borderId="0"/>
    <xf numFmtId="29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302" fontId="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302" fontId="33" fillId="0" borderId="0"/>
    <xf numFmtId="302" fontId="33" fillId="0" borderId="0"/>
    <xf numFmtId="0" fontId="14" fillId="0" borderId="0"/>
    <xf numFmtId="302" fontId="33" fillId="0" borderId="0"/>
    <xf numFmtId="0" fontId="14" fillId="0" borderId="0"/>
    <xf numFmtId="29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299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4" fillId="0" borderId="0"/>
    <xf numFmtId="0" fontId="14" fillId="0" borderId="0"/>
    <xf numFmtId="0" fontId="14" fillId="0" borderId="0"/>
    <xf numFmtId="302" fontId="33" fillId="0" borderId="0"/>
    <xf numFmtId="302" fontId="33" fillId="0" borderId="0"/>
    <xf numFmtId="0" fontId="133" fillId="0" borderId="0"/>
    <xf numFmtId="302" fontId="33" fillId="0" borderId="0"/>
    <xf numFmtId="302" fontId="33" fillId="0" borderId="0"/>
    <xf numFmtId="302" fontId="33" fillId="0" borderId="0"/>
    <xf numFmtId="0" fontId="11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6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306" fontId="118" fillId="0" borderId="0"/>
    <xf numFmtId="306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8" fillId="0" borderId="0"/>
    <xf numFmtId="299" fontId="103" fillId="0" borderId="0">
      <alignment vertical="top"/>
    </xf>
    <xf numFmtId="306" fontId="118" fillId="0" borderId="0"/>
    <xf numFmtId="306" fontId="118" fillId="0" borderId="0"/>
    <xf numFmtId="0" fontId="14" fillId="0" borderId="0"/>
    <xf numFmtId="0" fontId="118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33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33" fillId="0" borderId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56" fillId="0" borderId="0"/>
    <xf numFmtId="276" fontId="352" fillId="0" borderId="0"/>
    <xf numFmtId="0" fontId="133" fillId="0" borderId="0"/>
    <xf numFmtId="0" fontId="352" fillId="0" borderId="0"/>
    <xf numFmtId="0" fontId="118" fillId="0" borderId="0"/>
    <xf numFmtId="302" fontId="103" fillId="0" borderId="0">
      <alignment vertical="top"/>
    </xf>
    <xf numFmtId="0" fontId="133" fillId="0" borderId="0"/>
    <xf numFmtId="299" fontId="103" fillId="0" borderId="0">
      <alignment vertical="top"/>
    </xf>
    <xf numFmtId="0" fontId="118" fillId="0" borderId="0"/>
    <xf numFmtId="302" fontId="116" fillId="0" borderId="0"/>
    <xf numFmtId="299" fontId="116" fillId="0" borderId="0"/>
    <xf numFmtId="0" fontId="349" fillId="0" borderId="0"/>
    <xf numFmtId="299" fontId="62" fillId="0" borderId="0"/>
    <xf numFmtId="316" fontId="62" fillId="0" borderId="0"/>
    <xf numFmtId="0" fontId="62" fillId="0" borderId="0"/>
    <xf numFmtId="306" fontId="62" fillId="0" borderId="0"/>
    <xf numFmtId="0" fontId="118" fillId="0" borderId="0"/>
    <xf numFmtId="299" fontId="62" fillId="0" borderId="0"/>
    <xf numFmtId="299" fontId="62" fillId="0" borderId="0"/>
    <xf numFmtId="299" fontId="116" fillId="0" borderId="0"/>
    <xf numFmtId="299" fontId="116" fillId="0" borderId="0"/>
    <xf numFmtId="299" fontId="116" fillId="0" borderId="0"/>
    <xf numFmtId="299" fontId="116" fillId="0" borderId="0"/>
    <xf numFmtId="0" fontId="103" fillId="0" borderId="0">
      <alignment vertical="top"/>
    </xf>
    <xf numFmtId="0" fontId="14" fillId="0" borderId="0"/>
    <xf numFmtId="0" fontId="133" fillId="0" borderId="0"/>
    <xf numFmtId="0" fontId="14" fillId="0" borderId="0"/>
    <xf numFmtId="315" fontId="62" fillId="0" borderId="0"/>
    <xf numFmtId="317" fontId="122" fillId="0" borderId="0"/>
    <xf numFmtId="0" fontId="62" fillId="0" borderId="0"/>
    <xf numFmtId="317" fontId="122" fillId="0" borderId="0"/>
    <xf numFmtId="315" fontId="36" fillId="0" borderId="0"/>
    <xf numFmtId="317" fontId="122" fillId="0" borderId="0"/>
    <xf numFmtId="315" fontId="36" fillId="0" borderId="0"/>
    <xf numFmtId="317" fontId="122" fillId="0" borderId="0"/>
    <xf numFmtId="315" fontId="36" fillId="0" borderId="0"/>
    <xf numFmtId="317" fontId="122" fillId="0" borderId="0"/>
    <xf numFmtId="315" fontId="36" fillId="0" borderId="0"/>
    <xf numFmtId="317" fontId="122" fillId="0" borderId="0"/>
    <xf numFmtId="315" fontId="36" fillId="0" borderId="0"/>
    <xf numFmtId="317" fontId="122" fillId="0" borderId="0"/>
    <xf numFmtId="315" fontId="36" fillId="0" borderId="0"/>
    <xf numFmtId="317" fontId="122" fillId="0" borderId="0"/>
    <xf numFmtId="317" fontId="122" fillId="0" borderId="0"/>
    <xf numFmtId="302" fontId="122" fillId="0" borderId="0"/>
    <xf numFmtId="315" fontId="62" fillId="0" borderId="0"/>
    <xf numFmtId="0" fontId="62" fillId="0" borderId="0"/>
    <xf numFmtId="0" fontId="122" fillId="0" borderId="0"/>
    <xf numFmtId="315" fontId="62" fillId="0" borderId="0"/>
    <xf numFmtId="299" fontId="122" fillId="0" borderId="0"/>
    <xf numFmtId="315" fontId="62" fillId="0" borderId="0"/>
    <xf numFmtId="315" fontId="62" fillId="0" borderId="0"/>
    <xf numFmtId="315" fontId="62" fillId="0" borderId="0"/>
    <xf numFmtId="315" fontId="14" fillId="0" borderId="0"/>
    <xf numFmtId="0" fontId="62" fillId="0" borderId="0"/>
    <xf numFmtId="299" fontId="122" fillId="0" borderId="0"/>
    <xf numFmtId="0" fontId="62" fillId="0" borderId="0"/>
    <xf numFmtId="315" fontId="14" fillId="0" borderId="0"/>
    <xf numFmtId="296" fontId="122" fillId="0" borderId="0"/>
    <xf numFmtId="296" fontId="122" fillId="0" borderId="0"/>
    <xf numFmtId="296" fontId="122" fillId="0" borderId="0"/>
    <xf numFmtId="301" fontId="122" fillId="0" borderId="0"/>
    <xf numFmtId="299" fontId="122" fillId="0" borderId="0"/>
    <xf numFmtId="0" fontId="36" fillId="0" borderId="0"/>
    <xf numFmtId="299" fontId="122" fillId="0" borderId="0"/>
    <xf numFmtId="315" fontId="14" fillId="0" borderId="0"/>
    <xf numFmtId="315" fontId="14" fillId="0" borderId="0"/>
    <xf numFmtId="0" fontId="33" fillId="0" borderId="0"/>
    <xf numFmtId="299" fontId="122" fillId="0" borderId="0"/>
    <xf numFmtId="299" fontId="122" fillId="0" borderId="0"/>
    <xf numFmtId="315" fontId="14" fillId="0" borderId="0"/>
    <xf numFmtId="0" fontId="33" fillId="0" borderId="0"/>
    <xf numFmtId="0" fontId="122" fillId="0" borderId="0"/>
    <xf numFmtId="315" fontId="14" fillId="0" borderId="0"/>
    <xf numFmtId="304" fontId="62" fillId="0" borderId="0"/>
    <xf numFmtId="315" fontId="14" fillId="0" borderId="0"/>
    <xf numFmtId="276" fontId="103" fillId="0" borderId="0">
      <alignment vertical="top"/>
    </xf>
    <xf numFmtId="0" fontId="116" fillId="0" borderId="0"/>
    <xf numFmtId="0" fontId="118" fillId="0" borderId="0"/>
    <xf numFmtId="299" fontId="118" fillId="0" borderId="0"/>
    <xf numFmtId="299" fontId="118" fillId="0" borderId="0"/>
    <xf numFmtId="299" fontId="118" fillId="0" borderId="0"/>
    <xf numFmtId="0" fontId="33" fillId="0" borderId="0"/>
    <xf numFmtId="0" fontId="33" fillId="0" borderId="0"/>
    <xf numFmtId="0" fontId="122" fillId="0" borderId="0"/>
    <xf numFmtId="0" fontId="33" fillId="0" borderId="0"/>
    <xf numFmtId="0" fontId="56" fillId="0" borderId="0"/>
    <xf numFmtId="0" fontId="36" fillId="0" borderId="0"/>
    <xf numFmtId="0" fontId="62" fillId="0" borderId="0"/>
    <xf numFmtId="0" fontId="124" fillId="0" borderId="0"/>
    <xf numFmtId="0" fontId="36" fillId="0" borderId="0"/>
    <xf numFmtId="0" fontId="118" fillId="0" borderId="0"/>
    <xf numFmtId="0" fontId="33" fillId="0" borderId="0"/>
    <xf numFmtId="297" fontId="103" fillId="0" borderId="0">
      <alignment vertical="top"/>
    </xf>
    <xf numFmtId="0" fontId="33" fillId="0" borderId="0"/>
    <xf numFmtId="297" fontId="103" fillId="0" borderId="0">
      <alignment vertical="top"/>
    </xf>
    <xf numFmtId="297" fontId="103" fillId="0" borderId="0">
      <alignment vertical="top"/>
    </xf>
    <xf numFmtId="0" fontId="124" fillId="0" borderId="0"/>
    <xf numFmtId="299" fontId="122" fillId="0" borderId="0"/>
    <xf numFmtId="315" fontId="36" fillId="0" borderId="0"/>
    <xf numFmtId="0" fontId="14" fillId="0" borderId="0"/>
    <xf numFmtId="306" fontId="14" fillId="0" borderId="0"/>
    <xf numFmtId="299" fontId="14" fillId="0" borderId="0"/>
    <xf numFmtId="0" fontId="122" fillId="0" borderId="0"/>
    <xf numFmtId="171" fontId="36" fillId="0" borderId="0"/>
    <xf numFmtId="299" fontId="14" fillId="0" borderId="0"/>
    <xf numFmtId="0" fontId="36" fillId="0" borderId="0"/>
    <xf numFmtId="183" fontId="352" fillId="0" borderId="0"/>
    <xf numFmtId="183" fontId="352" fillId="0" borderId="0"/>
    <xf numFmtId="315" fontId="36" fillId="0" borderId="0"/>
    <xf numFmtId="299" fontId="14" fillId="0" borderId="0"/>
    <xf numFmtId="0" fontId="87" fillId="0" borderId="0"/>
    <xf numFmtId="315" fontId="36" fillId="0" borderId="0"/>
    <xf numFmtId="0" fontId="122" fillId="0" borderId="0"/>
    <xf numFmtId="299" fontId="14" fillId="0" borderId="0"/>
    <xf numFmtId="0" fontId="56" fillId="0" borderId="0"/>
    <xf numFmtId="0" fontId="14" fillId="0" borderId="0"/>
    <xf numFmtId="306" fontId="14" fillId="0" borderId="0"/>
    <xf numFmtId="305" fontId="62" fillId="0" borderId="0"/>
    <xf numFmtId="299" fontId="14" fillId="0" borderId="0"/>
    <xf numFmtId="0" fontId="62" fillId="0" borderId="0"/>
    <xf numFmtId="299" fontId="14" fillId="0" borderId="0"/>
    <xf numFmtId="0" fontId="36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306" fontId="14" fillId="0" borderId="0"/>
    <xf numFmtId="299" fontId="14" fillId="0" borderId="0"/>
    <xf numFmtId="0" fontId="351" fillId="0" borderId="0"/>
    <xf numFmtId="0" fontId="48" fillId="0" borderId="0" applyFill="0" applyBorder="0"/>
    <xf numFmtId="0" fontId="48" fillId="0" borderId="0" applyFill="0" applyBorder="0"/>
    <xf numFmtId="0" fontId="62" fillId="0" borderId="0"/>
    <xf numFmtId="306" fontId="14" fillId="0" borderId="0"/>
    <xf numFmtId="299" fontId="14" fillId="0" borderId="0"/>
    <xf numFmtId="306" fontId="14" fillId="0" borderId="0"/>
    <xf numFmtId="299" fontId="14" fillId="0" borderId="0"/>
    <xf numFmtId="0" fontId="133" fillId="0" borderId="0"/>
    <xf numFmtId="299" fontId="14" fillId="0" borderId="0"/>
    <xf numFmtId="306" fontId="14" fillId="0" borderId="0"/>
    <xf numFmtId="306" fontId="14" fillId="0" borderId="0"/>
    <xf numFmtId="299" fontId="14" fillId="0" borderId="0"/>
    <xf numFmtId="0" fontId="133" fillId="0" borderId="0"/>
    <xf numFmtId="0" fontId="352" fillId="0" borderId="0"/>
    <xf numFmtId="299" fontId="14" fillId="0" borderId="0"/>
    <xf numFmtId="306" fontId="14" fillId="0" borderId="0"/>
    <xf numFmtId="306" fontId="14" fillId="0" borderId="0"/>
    <xf numFmtId="0" fontId="133" fillId="0" borderId="0"/>
    <xf numFmtId="299" fontId="14" fillId="0" borderId="0"/>
    <xf numFmtId="0" fontId="35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62" fillId="0" borderId="0"/>
    <xf numFmtId="0" fontId="14" fillId="0" borderId="0"/>
    <xf numFmtId="0" fontId="14" fillId="0" borderId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374" fillId="0" borderId="0" applyFill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299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0" fontId="14" fillId="0" borderId="0"/>
    <xf numFmtId="0" fontId="14" fillId="0" borderId="0"/>
    <xf numFmtId="302" fontId="62" fillId="0" borderId="0"/>
    <xf numFmtId="302" fontId="62" fillId="0" borderId="0"/>
    <xf numFmtId="0" fontId="133" fillId="0" borderId="0"/>
    <xf numFmtId="299" fontId="62" fillId="0" borderId="0"/>
    <xf numFmtId="299" fontId="62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302" fontId="33" fillId="0" borderId="0"/>
    <xf numFmtId="0" fontId="133" fillId="0" borderId="0"/>
    <xf numFmtId="299" fontId="62" fillId="0" borderId="0"/>
    <xf numFmtId="0" fontId="14" fillId="0" borderId="0"/>
    <xf numFmtId="0" fontId="48" fillId="0" borderId="0" applyFill="0" applyBorder="0"/>
    <xf numFmtId="299" fontId="62" fillId="0" borderId="0"/>
    <xf numFmtId="0" fontId="352" fillId="0" borderId="0"/>
    <xf numFmtId="299" fontId="103" fillId="0" borderId="0"/>
    <xf numFmtId="0" fontId="116" fillId="0" borderId="0"/>
    <xf numFmtId="0" fontId="62" fillId="0" borderId="0"/>
    <xf numFmtId="299" fontId="122" fillId="0" borderId="0"/>
    <xf numFmtId="0" fontId="14" fillId="0" borderId="0"/>
    <xf numFmtId="0" fontId="133" fillId="0" borderId="0"/>
    <xf numFmtId="0" fontId="14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315" fontId="62" fillId="0" borderId="0"/>
    <xf numFmtId="299" fontId="122" fillId="0" borderId="0"/>
    <xf numFmtId="306" fontId="14" fillId="0" borderId="0"/>
    <xf numFmtId="315" fontId="62" fillId="0" borderId="0"/>
    <xf numFmtId="299" fontId="14" fillId="0" borderId="0"/>
    <xf numFmtId="299" fontId="14" fillId="0" borderId="0"/>
    <xf numFmtId="315" fontId="62" fillId="0" borderId="0"/>
    <xf numFmtId="299" fontId="14" fillId="0" borderId="0"/>
    <xf numFmtId="306" fontId="62" fillId="0" borderId="0"/>
    <xf numFmtId="315" fontId="62" fillId="0" borderId="0"/>
    <xf numFmtId="299" fontId="14" fillId="0" borderId="0"/>
    <xf numFmtId="315" fontId="62" fillId="0" borderId="0"/>
    <xf numFmtId="299" fontId="14" fillId="0" borderId="0"/>
    <xf numFmtId="315" fontId="62" fillId="0" borderId="0"/>
    <xf numFmtId="0" fontId="122" fillId="0" borderId="0"/>
    <xf numFmtId="299" fontId="14" fillId="0" borderId="0"/>
    <xf numFmtId="276" fontId="54" fillId="0" borderId="0"/>
    <xf numFmtId="0" fontId="14" fillId="0" borderId="0"/>
    <xf numFmtId="306" fontId="14" fillId="0" borderId="0"/>
    <xf numFmtId="0" fontId="14" fillId="0" borderId="0"/>
    <xf numFmtId="299" fontId="14" fillId="0" borderId="0"/>
    <xf numFmtId="0" fontId="122" fillId="0" borderId="0"/>
    <xf numFmtId="299" fontId="14" fillId="0" borderId="0"/>
    <xf numFmtId="315" fontId="62" fillId="0" borderId="0"/>
    <xf numFmtId="0" fontId="62" fillId="0" borderId="0"/>
    <xf numFmtId="306" fontId="14" fillId="0" borderId="0"/>
    <xf numFmtId="0" fontId="14" fillId="0" borderId="0"/>
    <xf numFmtId="299" fontId="14" fillId="0" borderId="0"/>
    <xf numFmtId="306" fontId="14" fillId="0" borderId="0"/>
    <xf numFmtId="299" fontId="14" fillId="0" borderId="0"/>
    <xf numFmtId="315" fontId="62" fillId="0" borderId="0"/>
    <xf numFmtId="0" fontId="62" fillId="0" borderId="0"/>
    <xf numFmtId="306" fontId="14" fillId="0" borderId="0"/>
    <xf numFmtId="299" fontId="14" fillId="0" borderId="0"/>
    <xf numFmtId="306" fontId="14" fillId="0" borderId="0"/>
    <xf numFmtId="299" fontId="14" fillId="0" borderId="0"/>
    <xf numFmtId="0" fontId="133" fillId="0" borderId="0"/>
    <xf numFmtId="299" fontId="14" fillId="0" borderId="0"/>
    <xf numFmtId="306" fontId="14" fillId="0" borderId="0"/>
    <xf numFmtId="306" fontId="14" fillId="0" borderId="0"/>
    <xf numFmtId="299" fontId="14" fillId="0" borderId="0"/>
    <xf numFmtId="0" fontId="133" fillId="0" borderId="0"/>
    <xf numFmtId="299" fontId="14" fillId="0" borderId="0"/>
    <xf numFmtId="306" fontId="14" fillId="0" borderId="0"/>
    <xf numFmtId="306" fontId="14" fillId="0" borderId="0"/>
    <xf numFmtId="299" fontId="14" fillId="0" borderId="0"/>
    <xf numFmtId="0" fontId="133" fillId="0" borderId="0"/>
    <xf numFmtId="299" fontId="14" fillId="0" borderId="0"/>
    <xf numFmtId="306" fontId="14" fillId="0" borderId="0"/>
    <xf numFmtId="306" fontId="14" fillId="0" borderId="0"/>
    <xf numFmtId="299" fontId="14" fillId="0" borderId="0"/>
    <xf numFmtId="0" fontId="133" fillId="0" borderId="0"/>
    <xf numFmtId="0" fontId="33" fillId="0" borderId="0"/>
    <xf numFmtId="0" fontId="133" fillId="0" borderId="0"/>
    <xf numFmtId="299" fontId="116" fillId="0" borderId="0"/>
    <xf numFmtId="0" fontId="35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302" fontId="118" fillId="0" borderId="0"/>
    <xf numFmtId="302" fontId="118" fillId="0" borderId="0"/>
    <xf numFmtId="302" fontId="118" fillId="0" borderId="0"/>
    <xf numFmtId="302" fontId="118" fillId="0" borderId="0"/>
    <xf numFmtId="302" fontId="118" fillId="0" borderId="0"/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0" fontId="48" fillId="0" borderId="0" applyFill="0"/>
    <xf numFmtId="299" fontId="103" fillId="0" borderId="0">
      <alignment vertical="top"/>
    </xf>
    <xf numFmtId="299" fontId="103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0" fontId="62" fillId="0" borderId="0"/>
    <xf numFmtId="0" fontId="103" fillId="0" borderId="0">
      <alignment vertical="top"/>
    </xf>
    <xf numFmtId="0" fontId="14" fillId="0" borderId="0"/>
    <xf numFmtId="0" fontId="133" fillId="0" borderId="0"/>
    <xf numFmtId="0" fontId="14" fillId="0" borderId="0"/>
    <xf numFmtId="0" fontId="14" fillId="0" borderId="0"/>
    <xf numFmtId="0" fontId="54" fillId="0" borderId="0"/>
    <xf numFmtId="306" fontId="14" fillId="0" borderId="0"/>
    <xf numFmtId="315" fontId="14" fillId="0" borderId="0"/>
    <xf numFmtId="299" fontId="14" fillId="0" borderId="0"/>
    <xf numFmtId="0" fontId="14" fillId="0" borderId="0"/>
    <xf numFmtId="315" fontId="14" fillId="0" borderId="0"/>
    <xf numFmtId="299" fontId="14" fillId="0" borderId="0"/>
    <xf numFmtId="0" fontId="118" fillId="0" borderId="0"/>
    <xf numFmtId="315" fontId="14" fillId="0" borderId="0"/>
    <xf numFmtId="299" fontId="14" fillId="0" borderId="0"/>
    <xf numFmtId="299" fontId="14" fillId="0" borderId="0"/>
    <xf numFmtId="315" fontId="14" fillId="0" borderId="0"/>
    <xf numFmtId="299" fontId="14" fillId="0" borderId="0"/>
    <xf numFmtId="315" fontId="14" fillId="0" borderId="0"/>
    <xf numFmtId="299" fontId="14" fillId="0" borderId="0"/>
    <xf numFmtId="315" fontId="14" fillId="0" borderId="0"/>
    <xf numFmtId="0" fontId="122" fillId="0" borderId="0"/>
    <xf numFmtId="299" fontId="14" fillId="0" borderId="0"/>
    <xf numFmtId="0" fontId="33" fillId="0" borderId="0"/>
    <xf numFmtId="0" fontId="33" fillId="0" borderId="0"/>
    <xf numFmtId="0" fontId="14" fillId="0" borderId="0"/>
    <xf numFmtId="299" fontId="122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22" fillId="0" borderId="0"/>
    <xf numFmtId="299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4" fillId="0" borderId="0"/>
    <xf numFmtId="306" fontId="14" fillId="0" borderId="0"/>
    <xf numFmtId="0" fontId="133" fillId="0" borderId="0"/>
    <xf numFmtId="299" fontId="14" fillId="0" borderId="0"/>
    <xf numFmtId="0" fontId="33" fillId="0" borderId="0"/>
    <xf numFmtId="0" fontId="54" fillId="0" borderId="0"/>
    <xf numFmtId="306" fontId="14" fillId="0" borderId="0"/>
    <xf numFmtId="299" fontId="14" fillId="0" borderId="0"/>
    <xf numFmtId="306" fontId="14" fillId="0" borderId="0"/>
    <xf numFmtId="0" fontId="133" fillId="0" borderId="0"/>
    <xf numFmtId="299" fontId="14" fillId="0" borderId="0"/>
    <xf numFmtId="0" fontId="54" fillId="0" borderId="0"/>
    <xf numFmtId="0" fontId="125" fillId="0" borderId="0"/>
    <xf numFmtId="302" fontId="122" fillId="0" borderId="0"/>
    <xf numFmtId="299" fontId="122" fillId="0" borderId="0"/>
    <xf numFmtId="0" fontId="103" fillId="0" borderId="0"/>
    <xf numFmtId="302" fontId="122" fillId="0" borderId="0"/>
    <xf numFmtId="299" fontId="12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1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1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15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15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315" fontId="14" fillId="0" borderId="0"/>
    <xf numFmtId="299" fontId="14" fillId="0" borderId="0"/>
    <xf numFmtId="299" fontId="14" fillId="0" borderId="0"/>
    <xf numFmtId="315" fontId="14" fillId="0" borderId="0"/>
    <xf numFmtId="0" fontId="14" fillId="0" borderId="0"/>
    <xf numFmtId="299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306" fontId="14" fillId="0" borderId="0"/>
    <xf numFmtId="299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4" fillId="0" borderId="0"/>
    <xf numFmtId="306" fontId="14" fillId="0" borderId="0"/>
    <xf numFmtId="299" fontId="14" fillId="0" borderId="0"/>
    <xf numFmtId="0" fontId="1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18" fillId="0" borderId="0"/>
    <xf numFmtId="302" fontId="122" fillId="0" borderId="0"/>
    <xf numFmtId="0" fontId="14" fillId="0" borderId="0"/>
    <xf numFmtId="0" fontId="14" fillId="0" borderId="0"/>
    <xf numFmtId="299" fontId="122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76" fontId="375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0" fontId="14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33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4" fillId="0" borderId="0"/>
    <xf numFmtId="0" fontId="14" fillId="0" borderId="0"/>
    <xf numFmtId="0" fontId="14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6" fillId="0" borderId="0"/>
    <xf numFmtId="0" fontId="37" fillId="0" borderId="0"/>
    <xf numFmtId="299" fontId="103" fillId="0" borderId="0"/>
    <xf numFmtId="0" fontId="14" fillId="0" borderId="0"/>
    <xf numFmtId="299" fontId="122" fillId="0" borderId="0"/>
    <xf numFmtId="0" fontId="376" fillId="0" borderId="0"/>
    <xf numFmtId="0" fontId="14" fillId="0" borderId="0"/>
    <xf numFmtId="0" fontId="14" fillId="0" borderId="0"/>
    <xf numFmtId="0" fontId="351" fillId="0" borderId="0"/>
    <xf numFmtId="0" fontId="54" fillId="0" borderId="0"/>
    <xf numFmtId="0" fontId="133" fillId="0" borderId="0">
      <alignment vertical="top"/>
    </xf>
    <xf numFmtId="0" fontId="14" fillId="0" borderId="0"/>
    <xf numFmtId="0" fontId="54" fillId="0" borderId="0"/>
    <xf numFmtId="315" fontId="14" fillId="0" borderId="0"/>
    <xf numFmtId="306" fontId="14" fillId="0" borderId="0"/>
    <xf numFmtId="0" fontId="54" fillId="0" borderId="0"/>
    <xf numFmtId="315" fontId="14" fillId="0" borderId="0"/>
    <xf numFmtId="315" fontId="14" fillId="0" borderId="0"/>
    <xf numFmtId="315" fontId="14" fillId="0" borderId="0"/>
    <xf numFmtId="315" fontId="14" fillId="0" borderId="0"/>
    <xf numFmtId="315" fontId="14" fillId="0" borderId="0"/>
    <xf numFmtId="0" fontId="133" fillId="0" borderId="0"/>
    <xf numFmtId="299" fontId="14" fillId="0" borderId="0"/>
    <xf numFmtId="0" fontId="14" fillId="0" borderId="0"/>
    <xf numFmtId="315" fontId="14" fillId="0" borderId="0"/>
    <xf numFmtId="299" fontId="14" fillId="0" borderId="0"/>
    <xf numFmtId="0" fontId="133" fillId="0" borderId="0"/>
    <xf numFmtId="299" fontId="14" fillId="0" borderId="0"/>
    <xf numFmtId="299" fontId="14" fillId="0" borderId="0"/>
    <xf numFmtId="0" fontId="133" fillId="0" borderId="0"/>
    <xf numFmtId="299" fontId="14" fillId="0" borderId="0"/>
    <xf numFmtId="0" fontId="133" fillId="0" borderId="0"/>
    <xf numFmtId="299" fontId="14" fillId="0" borderId="0"/>
    <xf numFmtId="0" fontId="133" fillId="0" borderId="0"/>
    <xf numFmtId="0" fontId="103" fillId="0" borderId="0">
      <alignment vertical="top"/>
    </xf>
    <xf numFmtId="0" fontId="133" fillId="0" borderId="0"/>
    <xf numFmtId="299" fontId="14" fillId="0" borderId="0"/>
    <xf numFmtId="0" fontId="14" fillId="0" borderId="0"/>
    <xf numFmtId="0" fontId="54" fillId="0" borderId="0"/>
    <xf numFmtId="306" fontId="14" fillId="0" borderId="0"/>
    <xf numFmtId="299" fontId="14" fillId="0" borderId="0"/>
    <xf numFmtId="306" fontId="14" fillId="0" borderId="0"/>
    <xf numFmtId="0" fontId="133" fillId="0" borderId="0"/>
    <xf numFmtId="299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14" fillId="0" borderId="0"/>
    <xf numFmtId="0" fontId="14" fillId="0" borderId="0"/>
    <xf numFmtId="0" fontId="14" fillId="0" borderId="0"/>
    <xf numFmtId="0" fontId="351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06" fontId="14" fillId="0" borderId="0"/>
    <xf numFmtId="0" fontId="351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306" fontId="14" fillId="0" borderId="0"/>
    <xf numFmtId="299" fontId="14" fillId="0" borderId="0"/>
    <xf numFmtId="306" fontId="14" fillId="0" borderId="0"/>
    <xf numFmtId="0" fontId="351" fillId="0" borderId="0"/>
    <xf numFmtId="299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302" fontId="122" fillId="0" borderId="0"/>
    <xf numFmtId="0" fontId="351" fillId="0" borderId="0"/>
    <xf numFmtId="299" fontId="122" fillId="0" borderId="0"/>
    <xf numFmtId="0" fontId="36" fillId="0" borderId="0"/>
    <xf numFmtId="0" fontId="212" fillId="0" borderId="0"/>
    <xf numFmtId="299" fontId="103" fillId="0" borderId="0"/>
    <xf numFmtId="0" fontId="48" fillId="0" borderId="0" applyFill="0" applyBorder="0"/>
    <xf numFmtId="276" fontId="122" fillId="0" borderId="0"/>
    <xf numFmtId="0" fontId="133" fillId="0" borderId="0"/>
    <xf numFmtId="299" fontId="103" fillId="0" borderId="0">
      <alignment vertical="top"/>
    </xf>
    <xf numFmtId="0" fontId="36" fillId="0" borderId="0"/>
    <xf numFmtId="0" fontId="133" fillId="0" borderId="0"/>
    <xf numFmtId="299" fontId="103" fillId="0" borderId="0">
      <alignment vertical="top"/>
    </xf>
    <xf numFmtId="0" fontId="3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7" fillId="0" borderId="0"/>
    <xf numFmtId="0" fontId="133" fillId="0" borderId="0"/>
    <xf numFmtId="299" fontId="103" fillId="0" borderId="0">
      <alignment vertical="top"/>
    </xf>
    <xf numFmtId="0" fontId="36" fillId="0" borderId="0"/>
    <xf numFmtId="0" fontId="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6" fillId="0" borderId="0"/>
    <xf numFmtId="0" fontId="103" fillId="0" borderId="0">
      <alignment vertical="top"/>
    </xf>
    <xf numFmtId="0" fontId="48" fillId="0" borderId="0" applyFill="0" applyBorder="0"/>
    <xf numFmtId="0" fontId="48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36" fillId="0" borderId="0"/>
    <xf numFmtId="0" fontId="48" fillId="0" borderId="0" applyFill="0" applyBorder="0"/>
    <xf numFmtId="0" fontId="103" fillId="0" borderId="0">
      <alignment vertical="top"/>
    </xf>
    <xf numFmtId="0" fontId="14" fillId="0" borderId="0"/>
    <xf numFmtId="0" fontId="103" fillId="0" borderId="0">
      <alignment vertical="top"/>
    </xf>
    <xf numFmtId="0" fontId="36" fillId="0" borderId="0"/>
    <xf numFmtId="0" fontId="48" fillId="0" borderId="0" applyFill="0" applyBorder="0"/>
    <xf numFmtId="0" fontId="103" fillId="0" borderId="0">
      <alignment vertical="top"/>
    </xf>
    <xf numFmtId="0" fontId="14" fillId="0" borderId="0"/>
    <xf numFmtId="0" fontId="103" fillId="0" borderId="0">
      <alignment vertical="top"/>
    </xf>
    <xf numFmtId="0" fontId="36" fillId="0" borderId="0"/>
    <xf numFmtId="0" fontId="48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14" fillId="0" borderId="0"/>
    <xf numFmtId="0" fontId="14" fillId="0" borderId="0"/>
    <xf numFmtId="0" fontId="54" fillId="0" borderId="0"/>
    <xf numFmtId="0" fontId="14" fillId="0" borderId="0"/>
    <xf numFmtId="0" fontId="54" fillId="0" borderId="0"/>
    <xf numFmtId="299" fontId="62" fillId="0" borderId="0"/>
    <xf numFmtId="0" fontId="54" fillId="0" borderId="0"/>
    <xf numFmtId="0" fontId="133" fillId="0" borderId="0"/>
    <xf numFmtId="0" fontId="14" fillId="0" borderId="0"/>
    <xf numFmtId="299" fontId="62" fillId="0" borderId="0"/>
    <xf numFmtId="0" fontId="103" fillId="0" borderId="0">
      <alignment vertical="top"/>
    </xf>
    <xf numFmtId="299" fontId="62" fillId="0" borderId="0"/>
    <xf numFmtId="299" fontId="62" fillId="0" borderId="0"/>
    <xf numFmtId="299" fontId="62" fillId="0" borderId="0"/>
    <xf numFmtId="299" fontId="62" fillId="0" borderId="0"/>
    <xf numFmtId="315" fontId="62" fillId="0" borderId="0"/>
    <xf numFmtId="299" fontId="62" fillId="0" borderId="0"/>
    <xf numFmtId="302" fontId="62" fillId="0" borderId="0"/>
    <xf numFmtId="299" fontId="62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33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54" fillId="0" borderId="0"/>
    <xf numFmtId="299" fontId="62" fillId="0" borderId="0"/>
    <xf numFmtId="0" fontId="36" fillId="0" borderId="0"/>
    <xf numFmtId="0" fontId="133" fillId="0" borderId="0"/>
    <xf numFmtId="0" fontId="54" fillId="0" borderId="0"/>
    <xf numFmtId="0" fontId="351" fillId="0" borderId="0"/>
    <xf numFmtId="0" fontId="103" fillId="0" borderId="0">
      <alignment vertical="top"/>
    </xf>
    <xf numFmtId="0" fontId="103" fillId="0" borderId="0">
      <alignment vertical="top"/>
    </xf>
    <xf numFmtId="0" fontId="14" fillId="0" borderId="0"/>
    <xf numFmtId="0" fontId="14" fillId="0" borderId="0"/>
    <xf numFmtId="316" fontId="87" fillId="0" borderId="0"/>
    <xf numFmtId="0" fontId="14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4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299" fontId="62" fillId="0" borderId="0"/>
    <xf numFmtId="0" fontId="62" fillId="0" borderId="0"/>
    <xf numFmtId="0" fontId="14" fillId="0" borderId="0"/>
    <xf numFmtId="0" fontId="14" fillId="0" borderId="0"/>
    <xf numFmtId="302" fontId="62" fillId="0" borderId="0"/>
    <xf numFmtId="0" fontId="14" fillId="0" borderId="0"/>
    <xf numFmtId="315" fontId="62" fillId="0" borderId="0"/>
    <xf numFmtId="0" fontId="48" fillId="0" borderId="0" applyFill="0" applyBorder="0"/>
    <xf numFmtId="299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34" fontId="118" fillId="0" borderId="0"/>
    <xf numFmtId="0" fontId="14" fillId="0" borderId="0"/>
    <xf numFmtId="0" fontId="14" fillId="0" borderId="0"/>
    <xf numFmtId="0" fontId="14" fillId="0" borderId="0"/>
    <xf numFmtId="0" fontId="103" fillId="0" borderId="0">
      <alignment vertical="top"/>
    </xf>
    <xf numFmtId="0" fontId="133" fillId="0" borderId="0"/>
    <xf numFmtId="0" fontId="133" fillId="0" borderId="0"/>
    <xf numFmtId="0" fontId="103" fillId="0" borderId="0">
      <alignment vertical="top"/>
    </xf>
    <xf numFmtId="0" fontId="103" fillId="0" borderId="0">
      <alignment vertical="top"/>
    </xf>
    <xf numFmtId="0" fontId="14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103" fillId="0" borderId="0">
      <alignment vertical="top"/>
    </xf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99" fontId="118" fillId="0" borderId="0"/>
    <xf numFmtId="0" fontId="14" fillId="0" borderId="0"/>
    <xf numFmtId="0" fontId="54" fillId="0" borderId="0"/>
    <xf numFmtId="0" fontId="14" fillId="0" borderId="0"/>
    <xf numFmtId="0" fontId="54" fillId="0" borderId="0"/>
    <xf numFmtId="315" fontId="62" fillId="0" borderId="0"/>
    <xf numFmtId="0" fontId="54" fillId="0" borderId="0"/>
    <xf numFmtId="0" fontId="133" fillId="0" borderId="0"/>
    <xf numFmtId="0" fontId="14" fillId="0" borderId="0"/>
    <xf numFmtId="299" fontId="103" fillId="0" borderId="0"/>
    <xf numFmtId="0" fontId="103" fillId="0" borderId="0">
      <alignment vertical="top"/>
    </xf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99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>
      <alignment vertical="top"/>
    </xf>
    <xf numFmtId="0" fontId="14" fillId="0" borderId="0"/>
    <xf numFmtId="0" fontId="14" fillId="0" borderId="0"/>
    <xf numFmtId="0" fontId="14" fillId="0" borderId="0"/>
    <xf numFmtId="0" fontId="54" fillId="0" borderId="0"/>
    <xf numFmtId="299" fontId="103" fillId="0" borderId="0"/>
    <xf numFmtId="0" fontId="36" fillId="0" borderId="0"/>
    <xf numFmtId="0" fontId="54" fillId="0" borderId="0"/>
    <xf numFmtId="0" fontId="133" fillId="0" borderId="0"/>
    <xf numFmtId="0" fontId="48" fillId="0" borderId="0" applyFill="0" applyBorder="0"/>
    <xf numFmtId="0" fontId="48" fillId="0" borderId="0" applyFill="0" applyBorder="0"/>
    <xf numFmtId="0" fontId="48" fillId="0" borderId="0" applyFill="0"/>
    <xf numFmtId="0" fontId="54" fillId="0" borderId="0"/>
    <xf numFmtId="0" fontId="33" fillId="0" borderId="0"/>
    <xf numFmtId="0" fontId="14" fillId="0" borderId="0"/>
    <xf numFmtId="0" fontId="14" fillId="0" borderId="0"/>
    <xf numFmtId="0" fontId="354" fillId="0" borderId="0"/>
    <xf numFmtId="0" fontId="345" fillId="0" borderId="0"/>
    <xf numFmtId="0" fontId="33" fillId="0" borderId="0"/>
    <xf numFmtId="306" fontId="118" fillId="0" borderId="0"/>
    <xf numFmtId="0" fontId="33" fillId="0" borderId="0"/>
    <xf numFmtId="0" fontId="33" fillId="0" borderId="0"/>
    <xf numFmtId="0" fontId="33" fillId="0" borderId="0"/>
    <xf numFmtId="276" fontId="37" fillId="0" borderId="0" applyFont="0" applyFill="0" applyBorder="0" applyAlignment="0" applyProtection="0">
      <alignment horizontal="centerContinuous"/>
    </xf>
    <xf numFmtId="276" fontId="37" fillId="0" borderId="0" applyFont="0" applyFill="0" applyBorder="0" applyAlignment="0" applyProtection="0">
      <alignment horizontal="centerContinuous"/>
    </xf>
    <xf numFmtId="276" fontId="37" fillId="0" borderId="0" applyFont="0" applyFill="0" applyBorder="0" applyAlignment="0" applyProtection="0">
      <alignment horizontal="centerContinuous"/>
    </xf>
    <xf numFmtId="276" fontId="37" fillId="0" borderId="0" applyFont="0" applyFill="0" applyBorder="0" applyAlignment="0" applyProtection="0">
      <alignment horizontal="centerContinuous"/>
    </xf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14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14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33" fillId="4" borderId="12" applyNumberFormat="0" applyFont="0" applyAlignment="0" applyProtection="0"/>
    <xf numFmtId="0" fontId="57" fillId="56" borderId="28" applyNumberFormat="0" applyFont="0" applyAlignment="0" applyProtection="0"/>
    <xf numFmtId="0" fontId="14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" fillId="4" borderId="12" applyNumberFormat="0" applyFont="0" applyAlignment="0" applyProtection="0"/>
    <xf numFmtId="0" fontId="33" fillId="4" borderId="12" applyNumberFormat="0" applyFont="0" applyAlignment="0" applyProtection="0"/>
    <xf numFmtId="0" fontId="14" fillId="4" borderId="12" applyNumberFormat="0" applyFont="0" applyAlignment="0" applyProtection="0"/>
    <xf numFmtId="0" fontId="33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3" fillId="4" borderId="12" applyNumberFormat="0" applyFont="0" applyAlignment="0" applyProtection="0"/>
    <xf numFmtId="0" fontId="33" fillId="4" borderId="12" applyNumberFormat="0" applyFont="0" applyAlignment="0" applyProtection="0"/>
    <xf numFmtId="0" fontId="14" fillId="4" borderId="12" applyNumberFormat="0" applyFont="0" applyAlignment="0" applyProtection="0"/>
    <xf numFmtId="0" fontId="33" fillId="4" borderId="12" applyNumberFormat="0" applyFont="0" applyAlignment="0" applyProtection="0"/>
    <xf numFmtId="0" fontId="33" fillId="4" borderId="12" applyNumberFormat="0" applyFont="0" applyAlignment="0" applyProtection="0"/>
    <xf numFmtId="0" fontId="14" fillId="4" borderId="12" applyNumberFormat="0" applyFont="0" applyAlignment="0" applyProtection="0"/>
    <xf numFmtId="0" fontId="14" fillId="4" borderId="12" applyNumberFormat="0" applyFont="0" applyAlignment="0" applyProtection="0"/>
    <xf numFmtId="0" fontId="377" fillId="61" borderId="28">
      <alignment vertical="center"/>
    </xf>
    <xf numFmtId="276" fontId="240" fillId="0" borderId="0"/>
    <xf numFmtId="276" fontId="36" fillId="0" borderId="0"/>
    <xf numFmtId="276" fontId="266" fillId="0" borderId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276" fontId="378" fillId="92" borderId="82" applyNumberFormat="0" applyAlignment="0" applyProtection="0"/>
    <xf numFmtId="276" fontId="378" fillId="92" borderId="8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76" fillId="9" borderId="17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40" fontId="379" fillId="3" borderId="0">
      <alignment horizontal="right"/>
    </xf>
    <xf numFmtId="0" fontId="379" fillId="3" borderId="0">
      <alignment horizontal="right"/>
    </xf>
    <xf numFmtId="276" fontId="380" fillId="3" borderId="0">
      <alignment horizontal="right"/>
    </xf>
    <xf numFmtId="276" fontId="381" fillId="3" borderId="70"/>
    <xf numFmtId="276" fontId="381" fillId="0" borderId="0" applyBorder="0">
      <alignment horizontal="centerContinuous"/>
    </xf>
    <xf numFmtId="276" fontId="382" fillId="0" borderId="0" applyBorder="0">
      <alignment horizontal="centerContinuous"/>
    </xf>
    <xf numFmtId="318" fontId="347" fillId="0" borderId="0" applyFont="0" applyFill="0" applyBorder="0" applyAlignment="0" applyProtection="0"/>
    <xf numFmtId="319" fontId="346" fillId="0" borderId="0" applyFont="0" applyFill="0" applyBorder="0" applyAlignment="0" applyProtection="0"/>
    <xf numFmtId="320" fontId="36" fillId="0" borderId="0" applyFont="0" applyFill="0" applyBorder="0" applyAlignment="0" applyProtection="0"/>
    <xf numFmtId="247" fontId="36" fillId="0" borderId="0" applyFont="0" applyFill="0" applyBorder="0" applyAlignment="0" applyProtection="0"/>
    <xf numFmtId="321" fontId="36" fillId="0" borderId="0" applyFont="0" applyFill="0" applyBorder="0" applyAlignment="0" applyProtection="0"/>
    <xf numFmtId="322" fontId="347" fillId="0" borderId="0" applyFont="0" applyFill="0" applyBorder="0" applyAlignment="0" applyProtection="0"/>
    <xf numFmtId="323" fontId="346" fillId="0" borderId="0" applyFont="0" applyFill="0" applyBorder="0" applyAlignment="0" applyProtection="0"/>
    <xf numFmtId="324" fontId="347" fillId="0" borderId="0" applyFont="0" applyFill="0" applyBorder="0" applyAlignment="0" applyProtection="0"/>
    <xf numFmtId="325" fontId="346" fillId="0" borderId="0" applyFont="0" applyFill="0" applyBorder="0" applyAlignment="0" applyProtection="0"/>
    <xf numFmtId="326" fontId="347" fillId="0" borderId="0" applyFont="0" applyFill="0" applyBorder="0" applyAlignment="0" applyProtection="0"/>
    <xf numFmtId="327" fontId="346" fillId="0" borderId="0" applyFont="0" applyFill="0" applyBorder="0" applyAlignment="0" applyProtection="0"/>
    <xf numFmtId="328" fontId="346" fillId="0" borderId="0" applyFont="0" applyFill="0" applyBorder="0" applyAlignment="0" applyProtection="0"/>
    <xf numFmtId="329" fontId="34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45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3" fontId="36" fillId="0" borderId="0" applyFont="0" applyFill="0" applyProtection="0"/>
    <xf numFmtId="290" fontId="36" fillId="0" borderId="0" applyFill="0" applyBorder="0" applyAlignment="0"/>
    <xf numFmtId="291" fontId="36" fillId="0" borderId="0" applyFill="0" applyBorder="0" applyAlignment="0"/>
    <xf numFmtId="290" fontId="36" fillId="0" borderId="0" applyFill="0" applyBorder="0" applyAlignment="0"/>
    <xf numFmtId="245" fontId="36" fillId="0" borderId="0" applyFill="0" applyBorder="0" applyAlignment="0"/>
    <xf numFmtId="291" fontId="36" fillId="0" borderId="0" applyFill="0" applyBorder="0" applyAlignment="0"/>
    <xf numFmtId="276" fontId="128" fillId="0" borderId="0" applyNumberFormat="0" applyFont="0" applyFill="0" applyBorder="0" applyAlignment="0" applyProtection="0">
      <alignment horizontal="left"/>
    </xf>
    <xf numFmtId="17" fontId="128" fillId="0" borderId="0" applyFont="0" applyFill="0" applyBorder="0" applyAlignment="0" applyProtection="0"/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3" fontId="128" fillId="0" borderId="0" applyFont="0" applyFill="0" applyBorder="0" applyAlignment="0" applyProtection="0"/>
    <xf numFmtId="276" fontId="128" fillId="94" borderId="0" applyNumberFormat="0" applyFont="0" applyBorder="0" applyAlignment="0" applyProtection="0"/>
    <xf numFmtId="276" fontId="240" fillId="0" borderId="0" applyFont="0" applyFill="0" applyBorder="0" applyAlignment="0" applyProtection="0"/>
    <xf numFmtId="14" fontId="383" fillId="0" borderId="0" applyNumberFormat="0" applyFill="0" applyBorder="0" applyAlignment="0" applyProtection="0">
      <alignment horizontal="left"/>
    </xf>
    <xf numFmtId="16" fontId="383" fillId="0" borderId="0" applyNumberFormat="0" applyFill="0" applyBorder="0" applyAlignment="0" applyProtection="0">
      <alignment horizontal="left"/>
    </xf>
    <xf numFmtId="330" fontId="240" fillId="0" borderId="0" applyFont="0" applyFill="0" applyBorder="0" applyAlignment="0" applyProtection="0"/>
    <xf numFmtId="276" fontId="384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36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127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276" fontId="371" fillId="0" borderId="0"/>
    <xf numFmtId="40" fontId="385" fillId="0" borderId="0" applyBorder="0">
      <alignment horizontal="right"/>
    </xf>
    <xf numFmtId="0" fontId="385" fillId="0" borderId="0" applyBorder="0">
      <alignment horizontal="right"/>
    </xf>
    <xf numFmtId="0" fontId="133" fillId="0" borderId="0" applyFill="0" applyBorder="0" applyAlignment="0"/>
    <xf numFmtId="331" fontId="36" fillId="0" borderId="0" applyFill="0" applyBorder="0" applyAlignment="0"/>
    <xf numFmtId="332" fontId="36" fillId="0" borderId="0" applyFill="0" applyBorder="0" applyAlignment="0"/>
    <xf numFmtId="276" fontId="316" fillId="0" borderId="0"/>
    <xf numFmtId="276" fontId="317" fillId="0" borderId="0"/>
    <xf numFmtId="276" fontId="166" fillId="0" borderId="0" applyFill="0" applyBorder="0" applyProtection="0">
      <alignment horizontal="left" vertical="top"/>
    </xf>
    <xf numFmtId="0" fontId="289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7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276" fontId="388" fillId="0" borderId="83" applyNumberFormat="0" applyFill="0" applyAlignment="0" applyProtection="0"/>
    <xf numFmtId="276" fontId="388" fillId="0" borderId="83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6" fillId="0" borderId="68" applyNumberFormat="0" applyFont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0" borderId="20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333" fontId="36" fillId="0" borderId="0" applyFont="0" applyFill="0" applyBorder="0" applyAlignment="0" applyProtection="0"/>
    <xf numFmtId="334" fontId="36" fillId="0" borderId="0" applyFont="0" applyFill="0" applyBorder="0" applyAlignment="0" applyProtection="0"/>
    <xf numFmtId="276" fontId="36" fillId="0" borderId="0" applyFont="0" applyFill="0" applyBorder="0" applyAlignment="0" applyProtection="0"/>
    <xf numFmtId="276" fontId="36" fillId="0" borderId="0" applyFont="0" applyFill="0" applyBorder="0" applyAlignment="0" applyProtection="0"/>
    <xf numFmtId="276" fontId="36" fillId="0" borderId="0">
      <alignment horizontal="center" textRotation="180"/>
    </xf>
    <xf numFmtId="335" fontId="36" fillId="0" borderId="0" applyFont="0" applyFill="0" applyBorder="0" applyAlignment="0" applyProtection="0"/>
    <xf numFmtId="336" fontId="3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0" fontId="14" fillId="0" borderId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91" fillId="0" borderId="0" applyNumberFormat="0" applyFill="0" applyBorder="0" applyAlignment="0" applyProtection="0"/>
    <xf numFmtId="276" fontId="38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337" fontId="346" fillId="0" borderId="0" applyFont="0" applyFill="0" applyBorder="0" applyAlignment="0" applyProtection="0"/>
    <xf numFmtId="338" fontId="346" fillId="0" borderId="0" applyFont="0" applyFill="0" applyBorder="0" applyAlignment="0" applyProtection="0"/>
    <xf numFmtId="339" fontId="346" fillId="0" borderId="0" applyFont="0" applyFill="0" applyBorder="0" applyAlignment="0" applyProtection="0"/>
    <xf numFmtId="340" fontId="346" fillId="0" borderId="0" applyFont="0" applyFill="0" applyBorder="0" applyAlignment="0" applyProtection="0"/>
    <xf numFmtId="341" fontId="346" fillId="0" borderId="0" applyFont="0" applyFill="0" applyBorder="0" applyAlignment="0" applyProtection="0"/>
    <xf numFmtId="342" fontId="346" fillId="0" borderId="0" applyFont="0" applyFill="0" applyBorder="0" applyAlignment="0" applyProtection="0"/>
    <xf numFmtId="343" fontId="346" fillId="0" borderId="0" applyFont="0" applyFill="0" applyBorder="0" applyAlignment="0" applyProtection="0"/>
    <xf numFmtId="344" fontId="346" fillId="0" borderId="0" applyFont="0" applyFill="0" applyBorder="0" applyAlignment="0" applyProtection="0"/>
    <xf numFmtId="276" fontId="240" fillId="0" borderId="0" applyFont="0" applyFill="0" applyBorder="0" applyAlignment="0" applyProtection="0"/>
    <xf numFmtId="260" fontId="390" fillId="0" borderId="0" applyFont="0" applyFill="0" applyBorder="0" applyAlignment="0" applyProtection="0"/>
    <xf numFmtId="193" fontId="390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37" fontId="240" fillId="0" borderId="0"/>
    <xf numFmtId="276" fontId="390" fillId="0" borderId="0" applyFont="0" applyFill="0" applyBorder="0" applyAlignment="0" applyProtection="0"/>
    <xf numFmtId="276" fontId="39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4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276" fontId="321" fillId="49" borderId="0" applyNumberFormat="0" applyBorder="0" applyAlignment="0" applyProtection="0">
      <alignment vertical="center"/>
    </xf>
    <xf numFmtId="276" fontId="321" fillId="50" borderId="0" applyNumberFormat="0" applyBorder="0" applyAlignment="0" applyProtection="0">
      <alignment vertical="center"/>
    </xf>
    <xf numFmtId="276" fontId="321" fillId="51" borderId="0" applyNumberFormat="0" applyBorder="0" applyAlignment="0" applyProtection="0">
      <alignment vertical="center"/>
    </xf>
    <xf numFmtId="276" fontId="321" fillId="46" borderId="0" applyNumberFormat="0" applyBorder="0" applyAlignment="0" applyProtection="0">
      <alignment vertical="center"/>
    </xf>
    <xf numFmtId="276" fontId="321" fillId="47" borderId="0" applyNumberFormat="0" applyBorder="0" applyAlignment="0" applyProtection="0">
      <alignment vertical="center"/>
    </xf>
    <xf numFmtId="276" fontId="321" fillId="52" borderId="0" applyNumberFormat="0" applyBorder="0" applyAlignment="0" applyProtection="0">
      <alignment vertical="center"/>
    </xf>
    <xf numFmtId="38" fontId="384" fillId="0" borderId="0"/>
    <xf numFmtId="0" fontId="384" fillId="0" borderId="0"/>
    <xf numFmtId="276" fontId="391" fillId="0" borderId="0" applyNumberFormat="0" applyFill="0" applyBorder="0" applyAlignment="0" applyProtection="0">
      <alignment vertical="center"/>
    </xf>
    <xf numFmtId="276" fontId="392" fillId="53" borderId="22" applyNumberFormat="0" applyAlignment="0" applyProtection="0">
      <alignment vertical="center"/>
    </xf>
    <xf numFmtId="276" fontId="392" fillId="53" borderId="22" applyNumberFormat="0" applyAlignment="0" applyProtection="0">
      <alignment vertical="center"/>
    </xf>
    <xf numFmtId="345" fontId="240" fillId="0" borderId="0">
      <protection locked="0"/>
    </xf>
    <xf numFmtId="276" fontId="204" fillId="0" borderId="0">
      <protection locked="0"/>
    </xf>
    <xf numFmtId="276" fontId="204" fillId="0" borderId="0">
      <protection locked="0"/>
    </xf>
    <xf numFmtId="346" fontId="36" fillId="0" borderId="56">
      <alignment horizontal="right" vertical="center" shrinkToFit="1"/>
    </xf>
    <xf numFmtId="38" fontId="310" fillId="0" borderId="0"/>
    <xf numFmtId="0" fontId="310" fillId="0" borderId="0"/>
    <xf numFmtId="276" fontId="393" fillId="36" borderId="0" applyNumberFormat="0" applyBorder="0" applyAlignment="0" applyProtection="0">
      <alignment vertical="center"/>
    </xf>
    <xf numFmtId="276" fontId="357" fillId="0" borderId="0">
      <protection locked="0"/>
    </xf>
    <xf numFmtId="276" fontId="394" fillId="0" borderId="0" applyFill="0" applyBorder="0" applyProtection="0">
      <alignment vertical="center"/>
    </xf>
    <xf numFmtId="276" fontId="240" fillId="95" borderId="0">
      <alignment horizontal="left"/>
    </xf>
    <xf numFmtId="276" fontId="357" fillId="0" borderId="0">
      <protection locked="0"/>
    </xf>
    <xf numFmtId="276" fontId="395" fillId="0" borderId="0" applyNumberFormat="0" applyFill="0" applyBorder="0" applyAlignment="0" applyProtection="0">
      <alignment vertical="top"/>
      <protection locked="0"/>
    </xf>
    <xf numFmtId="40" fontId="396" fillId="0" borderId="0" applyFont="0" applyFill="0" applyBorder="0" applyAlignment="0" applyProtection="0"/>
    <xf numFmtId="38" fontId="396" fillId="0" borderId="0" applyFont="0" applyFill="0" applyBorder="0" applyAlignment="0" applyProtection="0"/>
    <xf numFmtId="40" fontId="397" fillId="0" borderId="0" applyFont="0" applyFill="0" applyBorder="0" applyAlignment="0" applyProtection="0"/>
    <xf numFmtId="38" fontId="397" fillId="0" borderId="0" applyFont="0" applyFill="0" applyBorder="0" applyAlignment="0" applyProtection="0"/>
    <xf numFmtId="276" fontId="306" fillId="56" borderId="28" applyNumberFormat="0" applyFont="0" applyAlignment="0" applyProtection="0">
      <alignment vertical="center"/>
    </xf>
    <xf numFmtId="276" fontId="306" fillId="56" borderId="28" applyNumberFormat="0" applyFont="0" applyAlignment="0" applyProtection="0">
      <alignment vertical="center"/>
    </xf>
    <xf numFmtId="276" fontId="396" fillId="0" borderId="0" applyFont="0" applyFill="0" applyBorder="0" applyAlignment="0" applyProtection="0"/>
    <xf numFmtId="276" fontId="396" fillId="0" borderId="0" applyFont="0" applyFill="0" applyBorder="0" applyAlignment="0" applyProtection="0"/>
    <xf numFmtId="276" fontId="397" fillId="0" borderId="0" applyFont="0" applyFill="0" applyBorder="0" applyAlignment="0" applyProtection="0"/>
    <xf numFmtId="276" fontId="240" fillId="0" borderId="0" applyFont="0" applyFill="0" applyBorder="0" applyAlignment="0" applyProtection="0"/>
    <xf numFmtId="276" fontId="398" fillId="0" borderId="0" applyFont="0" applyFill="0" applyBorder="0" applyAlignment="0" applyProtection="0"/>
    <xf numFmtId="276" fontId="398" fillId="0" borderId="0" applyFont="0" applyFill="0" applyBorder="0" applyAlignment="0" applyProtection="0"/>
    <xf numFmtId="10" fontId="174" fillId="0" borderId="21"/>
    <xf numFmtId="10" fontId="174" fillId="0" borderId="21"/>
    <xf numFmtId="10" fontId="174" fillId="0" borderId="0"/>
    <xf numFmtId="276" fontId="399" fillId="55" borderId="0" applyNumberFormat="0" applyBorder="0" applyAlignment="0" applyProtection="0">
      <alignment vertical="center"/>
    </xf>
    <xf numFmtId="276" fontId="400" fillId="0" borderId="0"/>
    <xf numFmtId="276" fontId="398" fillId="0" borderId="0" applyFont="0" applyFill="0" applyBorder="0" applyAlignment="0" applyProtection="0"/>
    <xf numFmtId="276" fontId="398" fillId="0" borderId="0" applyFont="0" applyFill="0" applyBorder="0" applyAlignment="0" applyProtection="0"/>
    <xf numFmtId="276" fontId="240" fillId="0" borderId="0">
      <alignment vertical="center"/>
    </xf>
    <xf numFmtId="347" fontId="306" fillId="96" borderId="56" applyNumberFormat="0">
      <alignment vertical="center"/>
    </xf>
    <xf numFmtId="347" fontId="306" fillId="0" borderId="56">
      <alignment vertical="center"/>
    </xf>
    <xf numFmtId="180" fontId="240" fillId="0" borderId="0" applyFont="0" applyFill="0" applyBorder="0" applyAlignment="0" applyProtection="0"/>
    <xf numFmtId="276" fontId="306" fillId="0" borderId="0" applyFont="0" applyFill="0" applyBorder="0" applyAlignment="0" applyProtection="0"/>
    <xf numFmtId="37" fontId="304" fillId="0" borderId="4" applyAlignment="0"/>
    <xf numFmtId="0" fontId="304" fillId="0" borderId="4" applyAlignment="0"/>
    <xf numFmtId="37" fontId="304" fillId="0" borderId="4" applyAlignment="0"/>
    <xf numFmtId="3" fontId="401" fillId="0" borderId="56"/>
    <xf numFmtId="276" fontId="401" fillId="0" borderId="56"/>
    <xf numFmtId="3" fontId="401" fillId="0" borderId="85"/>
    <xf numFmtId="3" fontId="401" fillId="0" borderId="86"/>
    <xf numFmtId="276" fontId="402" fillId="0" borderId="56"/>
    <xf numFmtId="276" fontId="403" fillId="0" borderId="0">
      <alignment horizontal="center"/>
    </xf>
    <xf numFmtId="276" fontId="404" fillId="0" borderId="87">
      <alignment horizontal="center"/>
    </xf>
    <xf numFmtId="276" fontId="405" fillId="0" borderId="0" applyNumberFormat="0" applyFill="0" applyBorder="0" applyAlignment="0" applyProtection="0">
      <alignment vertical="center"/>
    </xf>
    <xf numFmtId="276" fontId="406" fillId="54" borderId="67" applyNumberFormat="0" applyAlignment="0" applyProtection="0">
      <alignment vertical="center"/>
    </xf>
    <xf numFmtId="37" fontId="306" fillId="0" borderId="0" applyFont="0" applyFill="0" applyBorder="0" applyAlignment="0" applyProtection="0"/>
    <xf numFmtId="348" fontId="407" fillId="0" borderId="0">
      <alignment vertical="center"/>
    </xf>
    <xf numFmtId="166" fontId="306" fillId="0" borderId="0" applyFont="0" applyFill="0" applyBorder="0" applyAlignment="0" applyProtection="0">
      <alignment vertical="center"/>
    </xf>
    <xf numFmtId="349" fontId="408" fillId="0" borderId="0" applyFont="0" applyFill="0" applyBorder="0" applyAlignment="0" applyProtection="0">
      <alignment vertical="center"/>
    </xf>
    <xf numFmtId="350" fontId="408" fillId="0" borderId="0" applyFont="0" applyFill="0" applyBorder="0" applyAlignment="0" applyProtection="0">
      <alignment vertical="center"/>
    </xf>
    <xf numFmtId="276" fontId="409" fillId="0" borderId="88"/>
    <xf numFmtId="276" fontId="410" fillId="0" borderId="27" applyNumberFormat="0" applyFill="0" applyAlignment="0" applyProtection="0">
      <alignment vertical="center"/>
    </xf>
    <xf numFmtId="276" fontId="411" fillId="0" borderId="31" applyNumberFormat="0" applyFill="0" applyAlignment="0" applyProtection="0">
      <alignment vertical="center"/>
    </xf>
    <xf numFmtId="276" fontId="411" fillId="0" borderId="31" applyNumberFormat="0" applyFill="0" applyAlignment="0" applyProtection="0">
      <alignment vertical="center"/>
    </xf>
    <xf numFmtId="351" fontId="306" fillId="0" borderId="0" applyFont="0" applyFill="0" applyBorder="0" applyAlignment="0" applyProtection="0"/>
    <xf numFmtId="352" fontId="306" fillId="0" borderId="0" applyFill="0" applyBorder="0" applyProtection="0">
      <alignment horizontal="right"/>
    </xf>
    <xf numFmtId="347" fontId="306" fillId="0" borderId="56">
      <alignment vertical="center"/>
    </xf>
    <xf numFmtId="4" fontId="357" fillId="0" borderId="0">
      <protection locked="0"/>
    </xf>
    <xf numFmtId="353" fontId="240" fillId="0" borderId="0">
      <protection locked="0"/>
    </xf>
    <xf numFmtId="276" fontId="412" fillId="0" borderId="0" applyNumberFormat="0" applyFill="0" applyBorder="0" applyAlignment="0" applyProtection="0">
      <alignment vertical="center"/>
    </xf>
    <xf numFmtId="276" fontId="413" fillId="0" borderId="24" applyNumberFormat="0" applyFill="0" applyAlignment="0" applyProtection="0">
      <alignment vertical="center"/>
    </xf>
    <xf numFmtId="276" fontId="414" fillId="0" borderId="25" applyNumberFormat="0" applyFill="0" applyAlignment="0" applyProtection="0">
      <alignment vertical="center"/>
    </xf>
    <xf numFmtId="276" fontId="415" fillId="0" borderId="26" applyNumberFormat="0" applyFill="0" applyAlignment="0" applyProtection="0">
      <alignment vertical="center"/>
    </xf>
    <xf numFmtId="276" fontId="415" fillId="0" borderId="26" applyNumberFormat="0" applyFill="0" applyAlignment="0" applyProtection="0">
      <alignment vertical="center"/>
    </xf>
    <xf numFmtId="276" fontId="415" fillId="0" borderId="26" applyNumberFormat="0" applyFill="0" applyAlignment="0" applyProtection="0">
      <alignment vertical="center"/>
    </xf>
    <xf numFmtId="276" fontId="415" fillId="0" borderId="0" applyNumberFormat="0" applyFill="0" applyBorder="0" applyAlignment="0" applyProtection="0">
      <alignment vertical="center"/>
    </xf>
    <xf numFmtId="276" fontId="416" fillId="37" borderId="0" applyNumberFormat="0" applyBorder="0" applyAlignment="0" applyProtection="0">
      <alignment vertical="center"/>
    </xf>
    <xf numFmtId="276" fontId="240" fillId="0" borderId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276" fontId="417" fillId="53" borderId="29" applyNumberFormat="0" applyAlignment="0" applyProtection="0">
      <alignment vertical="center"/>
    </xf>
    <xf numFmtId="276" fontId="417" fillId="53" borderId="29" applyNumberFormat="0" applyAlignment="0" applyProtection="0">
      <alignment vertical="center"/>
    </xf>
    <xf numFmtId="276" fontId="240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84" fillId="0" borderId="0" applyFont="0" applyFill="0" applyBorder="0" applyAlignment="0" applyProtection="0"/>
    <xf numFmtId="174" fontId="240" fillId="0" borderId="0"/>
    <xf numFmtId="276" fontId="240" fillId="0" borderId="0" applyFont="0" applyFill="0" applyBorder="0" applyAlignment="0" applyProtection="0"/>
    <xf numFmtId="354" fontId="36" fillId="0" borderId="0" applyFont="0" applyFill="0" applyBorder="0" applyAlignment="0" applyProtection="0"/>
    <xf numFmtId="355" fontId="36" fillId="0" borderId="0" applyFont="0" applyFill="0" applyBorder="0" applyAlignment="0" applyProtection="0"/>
    <xf numFmtId="356" fontId="306" fillId="0" borderId="0" applyFont="0" applyFill="0" applyBorder="0" applyAlignment="0" applyProtection="0">
      <alignment vertical="center"/>
    </xf>
    <xf numFmtId="357" fontId="306" fillId="0" borderId="0" applyFont="0" applyFill="0" applyBorder="0" applyAlignment="0" applyProtection="0">
      <alignment vertical="center"/>
    </xf>
    <xf numFmtId="358" fontId="408" fillId="0" borderId="0">
      <alignment vertical="center"/>
    </xf>
    <xf numFmtId="359" fontId="240" fillId="0" borderId="0">
      <protection locked="0"/>
    </xf>
    <xf numFmtId="276" fontId="306" fillId="0" borderId="0">
      <alignment vertical="center"/>
    </xf>
    <xf numFmtId="276" fontId="319" fillId="0" borderId="0">
      <alignment vertical="center"/>
    </xf>
    <xf numFmtId="284" fontId="50" fillId="0" borderId="0"/>
    <xf numFmtId="276" fontId="357" fillId="0" borderId="89">
      <protection locked="0"/>
    </xf>
    <xf numFmtId="0" fontId="240" fillId="0" borderId="0">
      <protection locked="0"/>
    </xf>
    <xf numFmtId="0" fontId="240" fillId="0" borderId="0">
      <protection locked="0"/>
    </xf>
    <xf numFmtId="276" fontId="240" fillId="0" borderId="0" applyFont="0" applyFill="0" applyBorder="0" applyAlignment="0" applyProtection="0"/>
    <xf numFmtId="280" fontId="418" fillId="0" borderId="0" applyFont="0" applyFill="0" applyBorder="0" applyAlignment="0" applyProtection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280" fontId="306" fillId="0" borderId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74" fillId="0" borderId="0" applyFill="0" applyBorder="0"/>
    <xf numFmtId="168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4" fillId="0" borderId="0" applyFill="0" applyBorder="0"/>
    <xf numFmtId="168" fontId="48" fillId="0" borderId="0" applyFont="0" applyFill="0" applyBorder="0" applyAlignment="0" applyProtection="0"/>
    <xf numFmtId="0" fontId="56" fillId="0" borderId="0"/>
    <xf numFmtId="0" fontId="56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63" applyNumberFormat="0" applyAlignment="0" applyProtection="0">
      <alignment horizontal="left" vertical="center"/>
    </xf>
    <xf numFmtId="276" fontId="95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6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43" fontId="419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 applyFill="0" applyBorder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7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/>
  </cellStyleXfs>
  <cellXfs count="538">
    <xf numFmtId="0" fontId="0" fillId="0" borderId="0" xfId="0"/>
    <xf numFmtId="0" fontId="37" fillId="2" borderId="0" xfId="6" applyFont="1" applyFill="1">
      <protection locked="0"/>
    </xf>
    <xf numFmtId="0" fontId="38" fillId="2" borderId="0" xfId="6" applyFont="1" applyFill="1">
      <protection locked="0"/>
    </xf>
    <xf numFmtId="171" fontId="37" fillId="2" borderId="0" xfId="6" applyNumberFormat="1" applyFont="1" applyFill="1" applyProtection="1"/>
    <xf numFmtId="0" fontId="37" fillId="2" borderId="0" xfId="9" applyFont="1" applyFill="1"/>
    <xf numFmtId="0" fontId="38" fillId="2" borderId="0" xfId="6" applyFont="1" applyFill="1" applyAlignment="1">
      <alignment horizontal="right"/>
      <protection locked="0"/>
    </xf>
    <xf numFmtId="171" fontId="37" fillId="2" borderId="0" xfId="9" applyNumberFormat="1" applyFont="1" applyFill="1"/>
    <xf numFmtId="0" fontId="35" fillId="0" borderId="0" xfId="3" applyFont="1"/>
    <xf numFmtId="172" fontId="35" fillId="0" borderId="0" xfId="4" applyNumberFormat="1" applyFont="1"/>
    <xf numFmtId="172" fontId="37" fillId="0" borderId="0" xfId="4" applyNumberFormat="1" applyFont="1" applyAlignment="1">
      <alignment horizontal="right" indent="1"/>
    </xf>
    <xf numFmtId="9" fontId="37" fillId="0" borderId="0" xfId="13" applyFont="1"/>
    <xf numFmtId="1" fontId="49" fillId="0" borderId="0" xfId="14" applyNumberFormat="1" applyFont="1" applyAlignment="1">
      <alignment vertical="top" wrapText="1"/>
    </xf>
    <xf numFmtId="0" fontId="35" fillId="0" borderId="0" xfId="14" applyFont="1"/>
    <xf numFmtId="2" fontId="35" fillId="0" borderId="0" xfId="14" applyNumberFormat="1" applyFont="1"/>
    <xf numFmtId="172" fontId="37" fillId="0" borderId="0" xfId="13" applyNumberFormat="1" applyFont="1"/>
    <xf numFmtId="0" fontId="37" fillId="2" borderId="0" xfId="34" applyNumberFormat="1" applyFont="1" applyFill="1"/>
    <xf numFmtId="0" fontId="43" fillId="2" borderId="0" xfId="646" applyFont="1" applyFill="1"/>
    <xf numFmtId="0" fontId="29" fillId="2" borderId="0" xfId="646" applyFill="1"/>
    <xf numFmtId="0" fontId="35" fillId="2" borderId="0" xfId="646" applyFont="1" applyFill="1"/>
    <xf numFmtId="0" fontId="35" fillId="2" borderId="7" xfId="646" applyFont="1" applyFill="1" applyBorder="1"/>
    <xf numFmtId="0" fontId="35" fillId="2" borderId="8" xfId="646" applyFont="1" applyFill="1" applyBorder="1"/>
    <xf numFmtId="0" fontId="35" fillId="2" borderId="0" xfId="0" applyFont="1" applyFill="1"/>
    <xf numFmtId="0" fontId="35" fillId="2" borderId="9" xfId="646" applyFont="1" applyFill="1" applyBorder="1"/>
    <xf numFmtId="0" fontId="35" fillId="2" borderId="10" xfId="646" applyFont="1" applyFill="1" applyBorder="1"/>
    <xf numFmtId="171" fontId="35" fillId="2" borderId="0" xfId="646" applyNumberFormat="1" applyFont="1" applyFill="1"/>
    <xf numFmtId="0" fontId="37" fillId="2" borderId="0" xfId="650" applyFont="1" applyFill="1" applyAlignment="1">
      <alignment horizontal="left" indent="1"/>
    </xf>
    <xf numFmtId="172" fontId="35" fillId="0" borderId="0" xfId="808" applyNumberFormat="1" applyFont="1"/>
    <xf numFmtId="172" fontId="37" fillId="0" borderId="0" xfId="808" applyNumberFormat="1" applyFont="1" applyAlignment="1">
      <alignment horizontal="right" indent="1"/>
    </xf>
    <xf numFmtId="172" fontId="35" fillId="0" borderId="0" xfId="2" applyNumberFormat="1" applyFont="1"/>
    <xf numFmtId="0" fontId="85" fillId="2" borderId="0" xfId="646" applyFont="1" applyFill="1"/>
    <xf numFmtId="0" fontId="41" fillId="2" borderId="0" xfId="6" applyFont="1" applyFill="1">
      <protection locked="0"/>
    </xf>
    <xf numFmtId="0" fontId="39" fillId="0" borderId="0" xfId="0" applyFont="1"/>
    <xf numFmtId="172" fontId="39" fillId="0" borderId="0" xfId="2" applyNumberFormat="1" applyFont="1"/>
    <xf numFmtId="9" fontId="39" fillId="2" borderId="0" xfId="2" applyFont="1" applyFill="1"/>
    <xf numFmtId="9" fontId="37" fillId="2" borderId="0" xfId="2" applyFont="1" applyFill="1" applyProtection="1">
      <protection locked="0"/>
    </xf>
    <xf numFmtId="171" fontId="39" fillId="0" borderId="0" xfId="0" applyNumberFormat="1" applyFont="1"/>
    <xf numFmtId="0" fontId="292" fillId="0" borderId="0" xfId="14" applyFont="1"/>
    <xf numFmtId="2" fontId="39" fillId="0" borderId="0" xfId="0" applyNumberFormat="1" applyFont="1"/>
    <xf numFmtId="172" fontId="35" fillId="0" borderId="0" xfId="3" applyNumberFormat="1" applyFont="1"/>
    <xf numFmtId="172" fontId="37" fillId="0" borderId="0" xfId="12" applyNumberFormat="1" applyFont="1" applyAlignment="1">
      <alignment horizontal="right"/>
    </xf>
    <xf numFmtId="172" fontId="35" fillId="0" borderId="0" xfId="691" applyNumberFormat="1" applyFont="1"/>
    <xf numFmtId="1" fontId="35" fillId="0" borderId="0" xfId="3" applyNumberFormat="1" applyFont="1"/>
    <xf numFmtId="1" fontId="37" fillId="0" borderId="0" xfId="3" applyNumberFormat="1" applyFont="1"/>
    <xf numFmtId="1" fontId="47" fillId="0" borderId="0" xfId="3" applyNumberFormat="1" applyFont="1"/>
    <xf numFmtId="1" fontId="37" fillId="0" borderId="0" xfId="691" applyNumberFormat="1" applyFont="1"/>
    <xf numFmtId="2" fontId="35" fillId="0" borderId="0" xfId="3" applyNumberFormat="1" applyFont="1"/>
    <xf numFmtId="9" fontId="26" fillId="0" borderId="0" xfId="832"/>
    <xf numFmtId="9" fontId="35" fillId="0" borderId="0" xfId="3" applyNumberFormat="1" applyFont="1"/>
    <xf numFmtId="172" fontId="37" fillId="2" borderId="0" xfId="5867" applyNumberFormat="1" applyFont="1" applyFill="1"/>
    <xf numFmtId="171" fontId="37" fillId="2" borderId="0" xfId="5867" applyNumberFormat="1" applyFont="1" applyFill="1"/>
    <xf numFmtId="171" fontId="37" fillId="2" borderId="0" xfId="650" applyNumberFormat="1" applyFont="1" applyFill="1" applyAlignment="1">
      <alignment horizontal="left"/>
    </xf>
    <xf numFmtId="0" fontId="39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185" fontId="39" fillId="0" borderId="0" xfId="1" applyNumberFormat="1" applyFont="1" applyAlignment="1">
      <alignment horizontal="right" vertical="center" wrapText="1"/>
    </xf>
    <xf numFmtId="172" fontId="39" fillId="0" borderId="0" xfId="2" applyNumberFormat="1" applyFont="1" applyAlignment="1">
      <alignment horizontal="right" vertical="center" wrapText="1"/>
    </xf>
    <xf numFmtId="0" fontId="39" fillId="0" borderId="3" xfId="0" applyFont="1" applyBorder="1"/>
    <xf numFmtId="0" fontId="39" fillId="0" borderId="3" xfId="14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35" fillId="85" borderId="0" xfId="0" applyFont="1" applyFill="1"/>
    <xf numFmtId="0" fontId="46" fillId="85" borderId="0" xfId="0" applyFont="1" applyFill="1" applyAlignment="1">
      <alignment horizontal="right"/>
    </xf>
    <xf numFmtId="0" fontId="46" fillId="86" borderId="0" xfId="0" applyFont="1" applyFill="1"/>
    <xf numFmtId="171" fontId="35" fillId="86" borderId="0" xfId="0" applyNumberFormat="1" applyFont="1" applyFill="1" applyAlignment="1">
      <alignment horizontal="center" vertical="center"/>
    </xf>
    <xf numFmtId="171" fontId="35" fillId="2" borderId="0" xfId="0" applyNumberFormat="1" applyFont="1" applyFill="1" applyAlignment="1">
      <alignment horizontal="center" vertical="center"/>
    </xf>
    <xf numFmtId="0" fontId="35" fillId="86" borderId="0" xfId="0" applyFont="1" applyFill="1"/>
    <xf numFmtId="1" fontId="35" fillId="86" borderId="0" xfId="0" applyNumberFormat="1" applyFont="1" applyFill="1" applyAlignment="1">
      <alignment horizontal="center" vertical="center"/>
    </xf>
    <xf numFmtId="0" fontId="46" fillId="2" borderId="0" xfId="0" applyFont="1" applyFill="1"/>
    <xf numFmtId="185" fontId="39" fillId="0" borderId="0" xfId="1" applyNumberFormat="1" applyFont="1" applyAlignment="1">
      <alignment horizontal="center" vertical="center" wrapText="1"/>
    </xf>
    <xf numFmtId="0" fontId="35" fillId="2" borderId="0" xfId="37820" applyFont="1" applyFill="1" applyAlignment="1">
      <alignment horizontal="center"/>
    </xf>
    <xf numFmtId="0" fontId="35" fillId="2" borderId="0" xfId="11" applyFont="1" applyFill="1"/>
    <xf numFmtId="0" fontId="35" fillId="2" borderId="0" xfId="37822" applyFont="1" applyFill="1" applyAlignment="1">
      <alignment horizontal="center"/>
    </xf>
    <xf numFmtId="0" fontId="41" fillId="2" borderId="0" xfId="38089" applyFont="1" applyFill="1"/>
    <xf numFmtId="1" fontId="41" fillId="87" borderId="0" xfId="38089" applyNumberFormat="1" applyFont="1" applyFill="1"/>
    <xf numFmtId="0" fontId="41" fillId="87" borderId="0" xfId="34" applyNumberFormat="1" applyFont="1" applyFill="1"/>
    <xf numFmtId="0" fontId="37" fillId="2" borderId="0" xfId="38089" applyFont="1" applyFill="1"/>
    <xf numFmtId="171" fontId="41" fillId="87" borderId="0" xfId="38089" applyNumberFormat="1" applyFont="1" applyFill="1"/>
    <xf numFmtId="0" fontId="38" fillId="2" borderId="0" xfId="38089" applyFont="1" applyFill="1"/>
    <xf numFmtId="171" fontId="37" fillId="2" borderId="0" xfId="38089" applyNumberFormat="1" applyFont="1" applyFill="1"/>
    <xf numFmtId="0" fontId="37" fillId="2" borderId="0" xfId="38089" applyFont="1" applyFill="1" applyAlignment="1">
      <alignment horizontal="left" indent="1"/>
    </xf>
    <xf numFmtId="1" fontId="37" fillId="2" borderId="0" xfId="38089" applyNumberFormat="1" applyFont="1" applyFill="1"/>
    <xf numFmtId="1" fontId="37" fillId="2" borderId="0" xfId="34" applyNumberFormat="1" applyFont="1" applyFill="1"/>
    <xf numFmtId="0" fontId="37" fillId="2" borderId="0" xfId="38089" applyFont="1" applyFill="1" applyAlignment="1">
      <alignment horizontal="left"/>
    </xf>
    <xf numFmtId="171" fontId="37" fillId="2" borderId="0" xfId="34" applyNumberFormat="1" applyFont="1" applyFill="1"/>
    <xf numFmtId="2" fontId="37" fillId="2" borderId="0" xfId="5867" applyNumberFormat="1" applyFont="1" applyFill="1"/>
    <xf numFmtId="171" fontId="39" fillId="0" borderId="0" xfId="0" applyNumberFormat="1" applyFont="1" applyAlignment="1">
      <alignment horizontal="right" vertical="center" wrapText="1"/>
    </xf>
    <xf numFmtId="1" fontId="35" fillId="2" borderId="0" xfId="0" applyNumberFormat="1" applyFont="1" applyFill="1" applyAlignment="1">
      <alignment horizontal="center" vertical="center"/>
    </xf>
    <xf numFmtId="0" fontId="301" fillId="2" borderId="0" xfId="0" applyFont="1" applyFill="1"/>
    <xf numFmtId="171" fontId="301" fillId="2" borderId="0" xfId="0" applyNumberFormat="1" applyFont="1" applyFill="1" applyAlignment="1">
      <alignment horizontal="center" vertical="center"/>
    </xf>
    <xf numFmtId="172" fontId="37" fillId="2" borderId="0" xfId="2" applyNumberFormat="1" applyFont="1" applyFill="1"/>
    <xf numFmtId="0" fontId="35" fillId="2" borderId="55" xfId="646" applyFont="1" applyFill="1" applyBorder="1"/>
    <xf numFmtId="0" fontId="302" fillId="2" borderId="0" xfId="646" applyFont="1" applyFill="1"/>
    <xf numFmtId="0" fontId="44" fillId="2" borderId="0" xfId="646" applyFont="1" applyFill="1"/>
    <xf numFmtId="1" fontId="44" fillId="2" borderId="0" xfId="646" applyNumberFormat="1" applyFont="1" applyFill="1"/>
    <xf numFmtId="0" fontId="86" fillId="0" borderId="0" xfId="0" applyFont="1"/>
    <xf numFmtId="1" fontId="39" fillId="0" borderId="0" xfId="0" applyNumberFormat="1" applyFont="1"/>
    <xf numFmtId="0" fontId="37" fillId="0" borderId="0" xfId="0" applyFont="1"/>
    <xf numFmtId="171" fontId="35" fillId="0" borderId="0" xfId="3" applyNumberFormat="1" applyFont="1"/>
    <xf numFmtId="1" fontId="39" fillId="0" borderId="0" xfId="3" applyNumberFormat="1" applyFont="1" applyAlignment="1">
      <alignment horizontal="right"/>
    </xf>
    <xf numFmtId="4" fontId="37" fillId="0" borderId="38" xfId="0" applyNumberFormat="1" applyFont="1" applyBorder="1" applyAlignment="1">
      <alignment horizontal="right" indent="1"/>
    </xf>
    <xf numFmtId="4" fontId="39" fillId="3" borderId="0" xfId="0" applyNumberFormat="1" applyFont="1" applyFill="1" applyAlignment="1">
      <alignment horizontal="right" indent="1"/>
    </xf>
    <xf numFmtId="9" fontId="41" fillId="2" borderId="0" xfId="2" applyFont="1" applyFill="1" applyProtection="1"/>
    <xf numFmtId="9" fontId="37" fillId="2" borderId="0" xfId="2" applyFont="1" applyFill="1" applyProtection="1"/>
    <xf numFmtId="172" fontId="41" fillId="2" borderId="0" xfId="2" applyNumberFormat="1" applyFont="1" applyFill="1" applyProtection="1"/>
    <xf numFmtId="172" fontId="37" fillId="2" borderId="0" xfId="2" applyNumberFormat="1" applyFont="1" applyFill="1" applyProtection="1"/>
    <xf numFmtId="171" fontId="39" fillId="0" borderId="0" xfId="2" applyNumberFormat="1" applyFont="1"/>
    <xf numFmtId="0" fontId="37" fillId="2" borderId="0" xfId="6" applyFont="1" applyFill="1" applyAlignment="1">
      <alignment horizontal="left" indent="2"/>
      <protection locked="0"/>
    </xf>
    <xf numFmtId="0" fontId="37" fillId="2" borderId="0" xfId="38089" applyFont="1" applyFill="1" applyAlignment="1">
      <alignment horizontal="left" indent="2"/>
    </xf>
    <xf numFmtId="0" fontId="37" fillId="2" borderId="0" xfId="38089" applyFont="1" applyFill="1" applyAlignment="1">
      <alignment horizontal="left" indent="3"/>
    </xf>
    <xf numFmtId="0" fontId="37" fillId="2" borderId="0" xfId="6" applyFont="1" applyFill="1" applyAlignment="1">
      <alignment horizontal="left" indent="4"/>
      <protection locked="0"/>
    </xf>
    <xf numFmtId="172" fontId="37" fillId="2" borderId="0" xfId="2" applyNumberFormat="1" applyFont="1" applyFill="1" applyProtection="1">
      <protection locked="0"/>
    </xf>
    <xf numFmtId="172" fontId="41" fillId="2" borderId="0" xfId="2" applyNumberFormat="1" applyFont="1" applyFill="1" applyProtection="1">
      <protection locked="0"/>
    </xf>
    <xf numFmtId="1" fontId="35" fillId="2" borderId="0" xfId="646" applyNumberFormat="1" applyFont="1" applyFill="1"/>
    <xf numFmtId="0" fontId="35" fillId="85" borderId="3" xfId="0" applyFont="1" applyFill="1" applyBorder="1"/>
    <xf numFmtId="171" fontId="37" fillId="2" borderId="0" xfId="2" applyNumberFormat="1" applyFont="1" applyFill="1" applyProtection="1"/>
    <xf numFmtId="180" fontId="39" fillId="0" borderId="0" xfId="0" applyNumberFormat="1" applyFont="1"/>
    <xf numFmtId="2" fontId="420" fillId="0" borderId="0" xfId="0" applyNumberFormat="1" applyFont="1"/>
    <xf numFmtId="171" fontId="420" fillId="0" borderId="0" xfId="0" applyNumberFormat="1" applyFont="1"/>
    <xf numFmtId="0" fontId="37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172" fontId="41" fillId="2" borderId="0" xfId="2" applyNumberFormat="1" applyFont="1" applyFill="1"/>
    <xf numFmtId="9" fontId="37" fillId="2" borderId="0" xfId="2" applyFont="1" applyFill="1"/>
    <xf numFmtId="171" fontId="37" fillId="2" borderId="0" xfId="2" applyNumberFormat="1" applyFont="1" applyFill="1"/>
    <xf numFmtId="0" fontId="421" fillId="0" borderId="0" xfId="0" applyFont="1"/>
    <xf numFmtId="171" fontId="39" fillId="0" borderId="0" xfId="1" applyNumberFormat="1" applyFont="1" applyAlignment="1">
      <alignment horizontal="right" vertical="center" wrapText="1"/>
    </xf>
    <xf numFmtId="0" fontId="35" fillId="2" borderId="38" xfId="646" applyFont="1" applyFill="1" applyBorder="1"/>
    <xf numFmtId="0" fontId="86" fillId="0" borderId="0" xfId="0" applyFont="1" applyAlignment="1">
      <alignment vertical="top" wrapText="1"/>
    </xf>
    <xf numFmtId="0" fontId="297" fillId="0" borderId="0" xfId="0" applyFont="1"/>
    <xf numFmtId="172" fontId="10" fillId="0" borderId="0" xfId="0" applyNumberFormat="1" applyFont="1"/>
    <xf numFmtId="0" fontId="420" fillId="88" borderId="0" xfId="0" applyFont="1" applyFill="1"/>
    <xf numFmtId="0" fontId="420" fillId="2" borderId="0" xfId="9" applyFont="1" applyFill="1"/>
    <xf numFmtId="1" fontId="37" fillId="2" borderId="0" xfId="6" applyNumberFormat="1" applyFont="1" applyFill="1">
      <protection locked="0"/>
    </xf>
    <xf numFmtId="175" fontId="37" fillId="2" borderId="0" xfId="1" applyNumberFormat="1" applyFont="1" applyFill="1" applyProtection="1">
      <protection locked="0"/>
    </xf>
    <xf numFmtId="192" fontId="37" fillId="2" borderId="0" xfId="6" applyNumberFormat="1" applyFont="1" applyFill="1">
      <protection locked="0"/>
    </xf>
    <xf numFmtId="172" fontId="41" fillId="2" borderId="0" xfId="5867" applyNumberFormat="1" applyFont="1" applyFill="1"/>
    <xf numFmtId="0" fontId="41" fillId="2" borderId="0" xfId="650" applyFont="1" applyFill="1"/>
    <xf numFmtId="172" fontId="297" fillId="0" borderId="0" xfId="2" applyNumberFormat="1" applyFont="1" applyFill="1" applyBorder="1" applyAlignment="1">
      <alignment horizontal="right"/>
    </xf>
    <xf numFmtId="0" fontId="425" fillId="0" borderId="0" xfId="46798" applyFont="1"/>
    <xf numFmtId="0" fontId="303" fillId="0" borderId="0" xfId="46798" applyFont="1"/>
    <xf numFmtId="14" fontId="296" fillId="0" borderId="0" xfId="0" applyNumberFormat="1" applyFont="1" applyAlignment="1">
      <alignment horizontal="right"/>
    </xf>
    <xf numFmtId="14" fontId="296" fillId="0" borderId="0" xfId="0" applyNumberFormat="1" applyFont="1" applyAlignment="1">
      <alignment horizontal="center"/>
    </xf>
    <xf numFmtId="14" fontId="296" fillId="0" borderId="0" xfId="0" applyNumberFormat="1" applyFont="1" applyAlignment="1">
      <alignment wrapText="1"/>
    </xf>
    <xf numFmtId="0" fontId="296" fillId="0" borderId="0" xfId="0" applyFont="1" applyAlignment="1">
      <alignment wrapText="1"/>
    </xf>
    <xf numFmtId="0" fontId="426" fillId="0" borderId="0" xfId="0" applyFont="1" applyAlignment="1">
      <alignment vertical="center"/>
    </xf>
    <xf numFmtId="0" fontId="426" fillId="0" borderId="0" xfId="0" applyFont="1" applyAlignment="1">
      <alignment horizontal="right"/>
    </xf>
    <xf numFmtId="171" fontId="303" fillId="0" borderId="0" xfId="46798" applyNumberFormat="1" applyFont="1"/>
    <xf numFmtId="49" fontId="296" fillId="0" borderId="0" xfId="0" applyNumberFormat="1" applyFont="1" applyAlignment="1">
      <alignment horizontal="right"/>
    </xf>
    <xf numFmtId="0" fontId="426" fillId="0" borderId="0" xfId="46798" applyFont="1"/>
    <xf numFmtId="172" fontId="303" fillId="0" borderId="0" xfId="2" applyNumberFormat="1" applyFont="1" applyFill="1" applyBorder="1"/>
    <xf numFmtId="0" fontId="426" fillId="0" borderId="0" xfId="0" applyFont="1" applyAlignment="1">
      <alignment vertical="center" wrapText="1"/>
    </xf>
    <xf numFmtId="0" fontId="296" fillId="0" borderId="0" xfId="0" applyFont="1" applyAlignment="1">
      <alignment horizontal="right"/>
    </xf>
    <xf numFmtId="0" fontId="426" fillId="0" borderId="0" xfId="46798" applyFont="1" applyAlignment="1">
      <alignment horizontal="right"/>
    </xf>
    <xf numFmtId="184" fontId="296" fillId="0" borderId="0" xfId="46809" applyNumberFormat="1" applyFont="1" applyFill="1" applyBorder="1" applyAlignment="1">
      <alignment horizontal="right" wrapText="1"/>
    </xf>
    <xf numFmtId="0" fontId="296" fillId="0" borderId="0" xfId="1" applyNumberFormat="1" applyFont="1" applyFill="1" applyBorder="1" applyAlignment="1">
      <alignment horizontal="right" wrapText="1"/>
    </xf>
    <xf numFmtId="171" fontId="303" fillId="0" borderId="0" xfId="0" applyNumberFormat="1" applyFont="1"/>
    <xf numFmtId="171" fontId="297" fillId="0" borderId="0" xfId="1" applyNumberFormat="1" applyFont="1" applyFill="1" applyBorder="1" applyAlignment="1">
      <alignment horizontal="right"/>
    </xf>
    <xf numFmtId="171" fontId="297" fillId="0" borderId="0" xfId="1" applyNumberFormat="1" applyFont="1" applyFill="1" applyBorder="1" applyAlignment="1">
      <alignment horizontal="left"/>
    </xf>
    <xf numFmtId="171" fontId="297" fillId="0" borderId="0" xfId="0" applyNumberFormat="1" applyFont="1" applyAlignment="1">
      <alignment wrapText="1"/>
    </xf>
    <xf numFmtId="14" fontId="296" fillId="0" borderId="0" xfId="46798" applyNumberFormat="1" applyFont="1" applyAlignment="1">
      <alignment horizontal="right"/>
    </xf>
    <xf numFmtId="171" fontId="35" fillId="2" borderId="0" xfId="0" applyNumberFormat="1" applyFont="1" applyFill="1"/>
    <xf numFmtId="0" fontId="39" fillId="0" borderId="0" xfId="0" applyFont="1" applyAlignment="1">
      <alignment wrapText="1"/>
    </xf>
    <xf numFmtId="178" fontId="37" fillId="2" borderId="0" xfId="287" applyFont="1" applyFill="1"/>
    <xf numFmtId="1" fontId="37" fillId="2" borderId="0" xfId="287" applyNumberFormat="1" applyFont="1" applyFill="1" applyAlignment="1">
      <alignment horizontal="right"/>
    </xf>
    <xf numFmtId="1" fontId="37" fillId="2" borderId="0" xfId="287" applyNumberFormat="1" applyFont="1" applyFill="1"/>
    <xf numFmtId="178" fontId="38" fillId="2" borderId="0" xfId="287" applyFont="1" applyFill="1"/>
    <xf numFmtId="171" fontId="37" fillId="2" borderId="0" xfId="287" applyNumberFormat="1" applyFont="1" applyFill="1" applyAlignment="1">
      <alignment horizontal="right"/>
    </xf>
    <xf numFmtId="1" fontId="37" fillId="2" borderId="0" xfId="13" applyNumberFormat="1" applyFont="1" applyFill="1"/>
    <xf numFmtId="174" fontId="37" fillId="2" borderId="0" xfId="287" applyNumberFormat="1" applyFont="1" applyFill="1"/>
    <xf numFmtId="172" fontId="37" fillId="2" borderId="0" xfId="13" applyNumberFormat="1" applyFont="1" applyFill="1"/>
    <xf numFmtId="2" fontId="37" fillId="2" borderId="0" xfId="287" applyNumberFormat="1" applyFont="1" applyFill="1"/>
    <xf numFmtId="3" fontId="37" fillId="2" borderId="0" xfId="287" applyNumberFormat="1" applyFont="1" applyFill="1"/>
    <xf numFmtId="3" fontId="37" fillId="2" borderId="0" xfId="13" applyNumberFormat="1" applyFont="1" applyFill="1"/>
    <xf numFmtId="178" fontId="41" fillId="2" borderId="0" xfId="287" applyFont="1" applyFill="1"/>
    <xf numFmtId="2" fontId="37" fillId="2" borderId="0" xfId="287" applyNumberFormat="1" applyFont="1" applyFill="1" applyAlignment="1">
      <alignment horizontal="right"/>
    </xf>
    <xf numFmtId="1" fontId="37" fillId="2" borderId="0" xfId="0" applyNumberFormat="1" applyFont="1" applyFill="1"/>
    <xf numFmtId="178" fontId="37" fillId="2" borderId="0" xfId="287" applyFont="1" applyFill="1" applyAlignment="1">
      <alignment horizontal="left" indent="2"/>
    </xf>
    <xf numFmtId="3" fontId="37" fillId="2" borderId="0" xfId="287" applyNumberFormat="1" applyFont="1" applyFill="1" applyAlignment="1">
      <alignment horizontal="right"/>
    </xf>
    <xf numFmtId="3" fontId="37" fillId="2" borderId="0" xfId="0" applyNumberFormat="1" applyFont="1" applyFill="1"/>
    <xf numFmtId="171" fontId="37" fillId="2" borderId="0" xfId="287" applyNumberFormat="1" applyFont="1" applyFill="1"/>
    <xf numFmtId="0" fontId="39" fillId="2" borderId="0" xfId="0" applyFont="1" applyFill="1" applyAlignment="1">
      <alignment horizontal="left" indent="2"/>
    </xf>
    <xf numFmtId="0" fontId="39" fillId="2" borderId="0" xfId="0" applyFont="1" applyFill="1"/>
    <xf numFmtId="171" fontId="39" fillId="2" borderId="0" xfId="0" applyNumberFormat="1" applyFont="1" applyFill="1"/>
    <xf numFmtId="171" fontId="37" fillId="2" borderId="0" xfId="0" applyNumberFormat="1" applyFont="1" applyFill="1"/>
    <xf numFmtId="3" fontId="39" fillId="2" borderId="0" xfId="0" applyNumberFormat="1" applyFont="1" applyFill="1"/>
    <xf numFmtId="1" fontId="37" fillId="2" borderId="0" xfId="2" applyNumberFormat="1" applyFont="1" applyFill="1"/>
    <xf numFmtId="1" fontId="39" fillId="2" borderId="0" xfId="0" applyNumberFormat="1" applyFont="1" applyFill="1"/>
    <xf numFmtId="3" fontId="37" fillId="2" borderId="0" xfId="0" applyNumberFormat="1" applyFont="1" applyFill="1" applyAlignment="1">
      <alignment wrapText="1"/>
    </xf>
    <xf numFmtId="0" fontId="41" fillId="2" borderId="0" xfId="0" applyFont="1" applyFill="1" applyAlignment="1">
      <alignment vertical="center"/>
    </xf>
    <xf numFmtId="1" fontId="41" fillId="2" borderId="0" xfId="287" applyNumberFormat="1" applyFont="1" applyFill="1" applyAlignment="1">
      <alignment horizontal="right"/>
    </xf>
    <xf numFmtId="1" fontId="41" fillId="2" borderId="0" xfId="287" applyNumberFormat="1" applyFont="1" applyFill="1"/>
    <xf numFmtId="178" fontId="41" fillId="2" borderId="0" xfId="287" applyFont="1" applyFill="1" applyAlignment="1">
      <alignment horizontal="center" vertical="center"/>
    </xf>
    <xf numFmtId="178" fontId="41" fillId="2" borderId="0" xfId="287" applyFont="1" applyFill="1" applyAlignment="1">
      <alignment horizontal="center"/>
    </xf>
    <xf numFmtId="2" fontId="35" fillId="2" borderId="0" xfId="0" applyNumberFormat="1" applyFont="1" applyFill="1"/>
    <xf numFmtId="172" fontId="35" fillId="2" borderId="0" xfId="2" applyNumberFormat="1" applyFont="1" applyFill="1"/>
    <xf numFmtId="172" fontId="35" fillId="2" borderId="0" xfId="0" applyNumberFormat="1" applyFont="1" applyFill="1"/>
    <xf numFmtId="0" fontId="45" fillId="2" borderId="0" xfId="0" applyFont="1" applyFill="1"/>
    <xf numFmtId="0" fontId="35" fillId="2" borderId="0" xfId="0" applyFont="1" applyFill="1" applyAlignment="1">
      <alignment wrapText="1"/>
    </xf>
    <xf numFmtId="0" fontId="35" fillId="2" borderId="0" xfId="0" applyFont="1" applyFill="1" applyAlignment="1">
      <alignment horizontal="left" vertical="center" wrapText="1"/>
    </xf>
    <xf numFmtId="0" fontId="35" fillId="2" borderId="3" xfId="0" applyFont="1" applyFill="1" applyBorder="1"/>
    <xf numFmtId="0" fontId="35" fillId="2" borderId="0" xfId="37815" applyFont="1" applyFill="1"/>
    <xf numFmtId="0" fontId="35" fillId="2" borderId="0" xfId="37816" applyNumberFormat="1" applyFont="1" applyFill="1"/>
    <xf numFmtId="0" fontId="35" fillId="2" borderId="0" xfId="2" applyNumberFormat="1" applyFont="1" applyFill="1"/>
    <xf numFmtId="171" fontId="420" fillId="88" borderId="0" xfId="0" applyNumberFormat="1" applyFont="1" applyFill="1"/>
    <xf numFmtId="171" fontId="423" fillId="0" borderId="0" xfId="0" applyNumberFormat="1" applyFont="1"/>
    <xf numFmtId="171" fontId="297" fillId="0" borderId="0" xfId="0" applyNumberFormat="1" applyFont="1"/>
    <xf numFmtId="171" fontId="424" fillId="0" borderId="0" xfId="0" applyNumberFormat="1" applyFont="1"/>
    <xf numFmtId="171" fontId="422" fillId="0" borderId="0" xfId="0" applyNumberFormat="1" applyFont="1"/>
    <xf numFmtId="2" fontId="35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172" fontId="37" fillId="2" borderId="0" xfId="38089" applyNumberFormat="1" applyFont="1" applyFill="1"/>
    <xf numFmtId="172" fontId="10" fillId="0" borderId="0" xfId="4" applyNumberFormat="1" applyFont="1"/>
    <xf numFmtId="1" fontId="10" fillId="0" borderId="0" xfId="14" applyNumberFormat="1" applyFont="1" applyAlignment="1">
      <alignment vertical="top" wrapText="1"/>
    </xf>
    <xf numFmtId="1" fontId="10" fillId="0" borderId="0" xfId="15" applyNumberFormat="1" applyFont="1" applyAlignment="1">
      <alignment horizontal="right"/>
    </xf>
    <xf numFmtId="2" fontId="10" fillId="0" borderId="0" xfId="15" applyNumberFormat="1" applyFont="1" applyAlignment="1">
      <alignment horizontal="right"/>
    </xf>
    <xf numFmtId="2" fontId="10" fillId="0" borderId="0" xfId="14" applyNumberFormat="1" applyFont="1"/>
    <xf numFmtId="2" fontId="10" fillId="0" borderId="0" xfId="14" applyNumberFormat="1" applyFont="1" applyAlignment="1">
      <alignment vertical="top" wrapText="1"/>
    </xf>
    <xf numFmtId="2" fontId="10" fillId="0" borderId="0" xfId="17" applyNumberFormat="1" applyFont="1" applyAlignment="1">
      <alignment horizontal="right"/>
    </xf>
    <xf numFmtId="2" fontId="10" fillId="0" borderId="0" xfId="16" applyNumberFormat="1" applyFont="1" applyAlignment="1">
      <alignment horizontal="right"/>
    </xf>
    <xf numFmtId="0" fontId="35" fillId="2" borderId="90" xfId="646" applyFont="1" applyFill="1" applyBorder="1"/>
    <xf numFmtId="0" fontId="35" fillId="2" borderId="91" xfId="646" applyFont="1" applyFill="1" applyBorder="1"/>
    <xf numFmtId="0" fontId="46" fillId="2" borderId="0" xfId="646" applyFont="1" applyFill="1" applyAlignment="1">
      <alignment horizontal="right"/>
    </xf>
    <xf numFmtId="171" fontId="35" fillId="2" borderId="0" xfId="37820" applyNumberFormat="1" applyFont="1" applyFill="1"/>
    <xf numFmtId="171" fontId="35" fillId="2" borderId="0" xfId="37822" applyNumberFormat="1" applyFont="1" applyFill="1"/>
    <xf numFmtId="172" fontId="420" fillId="0" borderId="0" xfId="2" applyNumberFormat="1" applyFont="1"/>
    <xf numFmtId="172" fontId="420" fillId="0" borderId="0" xfId="0" applyNumberFormat="1" applyFont="1"/>
    <xf numFmtId="0" fontId="303" fillId="0" borderId="0" xfId="14" applyFont="1"/>
    <xf numFmtId="361" fontId="37" fillId="2" borderId="0" xfId="38089" applyNumberFormat="1" applyFont="1" applyFill="1"/>
    <xf numFmtId="0" fontId="35" fillId="85" borderId="4" xfId="0" applyFont="1" applyFill="1" applyBorder="1" applyAlignment="1">
      <alignment horizontal="center" vertical="center" wrapText="1"/>
    </xf>
    <xf numFmtId="0" fontId="35" fillId="85" borderId="4" xfId="0" applyFont="1" applyFill="1" applyBorder="1" applyAlignment="1">
      <alignment horizontal="center" vertical="center"/>
    </xf>
    <xf numFmtId="0" fontId="35" fillId="0" borderId="0" xfId="46813" applyFont="1"/>
    <xf numFmtId="1" fontId="35" fillId="0" borderId="0" xfId="46814" applyNumberFormat="1" applyFont="1"/>
    <xf numFmtId="0" fontId="35" fillId="0" borderId="0" xfId="46814" applyFont="1"/>
    <xf numFmtId="1" fontId="39" fillId="0" borderId="0" xfId="46814" applyNumberFormat="1" applyFont="1" applyAlignment="1">
      <alignment horizontal="right"/>
    </xf>
    <xf numFmtId="171" fontId="35" fillId="0" borderId="0" xfId="46814" applyNumberFormat="1" applyFont="1"/>
    <xf numFmtId="172" fontId="35" fillId="0" borderId="0" xfId="2" applyNumberFormat="1" applyFont="1" applyFill="1"/>
    <xf numFmtId="2" fontId="37" fillId="2" borderId="0" xfId="2" applyNumberFormat="1" applyFont="1" applyFill="1" applyProtection="1">
      <protection locked="0"/>
    </xf>
    <xf numFmtId="171" fontId="0" fillId="2" borderId="0" xfId="0" applyNumberFormat="1" applyFill="1"/>
    <xf numFmtId="171" fontId="39" fillId="0" borderId="0" xfId="2" applyNumberFormat="1" applyFont="1" applyFill="1"/>
    <xf numFmtId="0" fontId="39" fillId="0" borderId="3" xfId="0" applyFont="1" applyBorder="1" applyAlignment="1">
      <alignment vertical="center" wrapText="1"/>
    </xf>
    <xf numFmtId="185" fontId="39" fillId="0" borderId="0" xfId="0" applyNumberFormat="1" applyFont="1" applyAlignment="1">
      <alignment horizontal="center" vertical="center" wrapText="1"/>
    </xf>
    <xf numFmtId="171" fontId="39" fillId="0" borderId="0" xfId="2" applyNumberFormat="1" applyFont="1" applyAlignment="1">
      <alignment horizontal="right" vertical="center" wrapText="1"/>
    </xf>
    <xf numFmtId="171" fontId="39" fillId="0" borderId="0" xfId="2" applyNumberFormat="1" applyFont="1" applyAlignment="1">
      <alignment vertical="center" wrapText="1"/>
    </xf>
    <xf numFmtId="171" fontId="39" fillId="0" borderId="0" xfId="0" applyNumberFormat="1" applyFont="1" applyAlignment="1">
      <alignment vertical="center" wrapText="1"/>
    </xf>
    <xf numFmtId="171" fontId="39" fillId="0" borderId="3" xfId="0" applyNumberFormat="1" applyFont="1" applyBorder="1" applyAlignment="1">
      <alignment horizontal="center" vertical="center" wrapText="1"/>
    </xf>
    <xf numFmtId="0" fontId="426" fillId="0" borderId="0" xfId="14" applyFont="1"/>
    <xf numFmtId="0" fontId="292" fillId="0" borderId="0" xfId="0" applyFont="1" applyAlignment="1">
      <alignment horizontal="center" wrapText="1"/>
    </xf>
    <xf numFmtId="0" fontId="35" fillId="0" borderId="0" xfId="46820" applyFont="1"/>
    <xf numFmtId="0" fontId="4" fillId="0" borderId="0" xfId="46820"/>
    <xf numFmtId="171" fontId="4" fillId="0" borderId="0" xfId="46820" applyNumberFormat="1"/>
    <xf numFmtId="2" fontId="4" fillId="0" borderId="0" xfId="46820" applyNumberFormat="1"/>
    <xf numFmtId="0" fontId="428" fillId="2" borderId="0" xfId="0" applyFont="1" applyFill="1"/>
    <xf numFmtId="171" fontId="52" fillId="2" borderId="0" xfId="0" applyNumberFormat="1" applyFont="1" applyFill="1" applyAlignment="1">
      <alignment horizontal="left" indent="2"/>
    </xf>
    <xf numFmtId="0" fontId="41" fillId="2" borderId="0" xfId="0" applyFont="1" applyFill="1" applyAlignment="1">
      <alignment horizontal="left"/>
    </xf>
    <xf numFmtId="171" fontId="41" fillId="87" borderId="0" xfId="38089" applyNumberFormat="1" applyFont="1" applyFill="1" applyAlignment="1">
      <alignment horizontal="center" vertical="center"/>
    </xf>
    <xf numFmtId="0" fontId="41" fillId="87" borderId="0" xfId="34" applyNumberFormat="1" applyFont="1" applyFill="1" applyAlignment="1">
      <alignment horizontal="center" vertical="center"/>
    </xf>
    <xf numFmtId="1" fontId="41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7" fillId="2" borderId="0" xfId="6" applyNumberFormat="1" applyFont="1" applyFill="1" applyProtection="1"/>
    <xf numFmtId="1" fontId="39" fillId="2" borderId="0" xfId="816" applyNumberFormat="1" applyFont="1" applyFill="1"/>
    <xf numFmtId="183" fontId="429" fillId="2" borderId="0" xfId="38113" applyNumberFormat="1" applyFont="1" applyFill="1"/>
    <xf numFmtId="183" fontId="430" fillId="2" borderId="4" xfId="38113" applyNumberFormat="1" applyFont="1" applyFill="1" applyBorder="1"/>
    <xf numFmtId="183" fontId="429" fillId="2" borderId="4" xfId="38113" applyNumberFormat="1" applyFont="1" applyFill="1" applyBorder="1"/>
    <xf numFmtId="171" fontId="429" fillId="2" borderId="4" xfId="38113" applyNumberFormat="1" applyFont="1" applyFill="1" applyBorder="1"/>
    <xf numFmtId="183" fontId="431" fillId="2" borderId="0" xfId="38113" applyNumberFormat="1" applyFont="1" applyFill="1" applyAlignment="1">
      <alignment horizontal="left" indent="1"/>
    </xf>
    <xf numFmtId="183" fontId="431" fillId="2" borderId="0" xfId="38113" applyNumberFormat="1" applyFont="1" applyFill="1"/>
    <xf numFmtId="171" fontId="431" fillId="2" borderId="0" xfId="38113" applyNumberFormat="1" applyFont="1" applyFill="1"/>
    <xf numFmtId="183" fontId="431" fillId="2" borderId="0" xfId="38113" applyNumberFormat="1" applyFont="1" applyFill="1" applyAlignment="1">
      <alignment horizontal="right" vertical="center"/>
    </xf>
    <xf numFmtId="183" fontId="431" fillId="2" borderId="0" xfId="38113" applyNumberFormat="1" applyFont="1" applyFill="1" applyAlignment="1">
      <alignment horizontal="right"/>
    </xf>
    <xf numFmtId="183" fontId="431" fillId="2" borderId="3" xfId="38113" applyNumberFormat="1" applyFont="1" applyFill="1" applyBorder="1" applyAlignment="1">
      <alignment horizontal="left" indent="1"/>
    </xf>
    <xf numFmtId="183" fontId="431" fillId="2" borderId="3" xfId="38113" applyNumberFormat="1" applyFont="1" applyFill="1" applyBorder="1"/>
    <xf numFmtId="171" fontId="431" fillId="2" borderId="3" xfId="38113" applyNumberFormat="1" applyFont="1" applyFill="1" applyBorder="1"/>
    <xf numFmtId="235" fontId="39" fillId="0" borderId="0" xfId="0" applyNumberFormat="1" applyFont="1"/>
    <xf numFmtId="171" fontId="37" fillId="97" borderId="0" xfId="6" applyNumberFormat="1" applyFont="1" applyFill="1" applyProtection="1"/>
    <xf numFmtId="172" fontId="49" fillId="0" borderId="0" xfId="3" applyNumberFormat="1" applyFont="1" applyAlignment="1">
      <alignment vertical="top"/>
    </xf>
    <xf numFmtId="172" fontId="10" fillId="0" borderId="0" xfId="3" applyNumberFormat="1" applyFont="1" applyAlignment="1">
      <alignment vertical="top"/>
    </xf>
    <xf numFmtId="1" fontId="49" fillId="0" borderId="0" xfId="3" applyNumberFormat="1" applyFont="1" applyAlignment="1">
      <alignment vertical="top"/>
    </xf>
    <xf numFmtId="0" fontId="45" fillId="0" borderId="0" xfId="3" applyFont="1"/>
    <xf numFmtId="1" fontId="10" fillId="0" borderId="0" xfId="3" applyNumberFormat="1" applyFont="1" applyAlignment="1">
      <alignment vertical="top"/>
    </xf>
    <xf numFmtId="171" fontId="37" fillId="2" borderId="0" xfId="6" applyNumberFormat="1" applyFont="1" applyFill="1">
      <protection locked="0"/>
    </xf>
    <xf numFmtId="0" fontId="35" fillId="85" borderId="0" xfId="0" applyFont="1" applyFill="1" applyAlignment="1">
      <alignment horizontal="center"/>
    </xf>
    <xf numFmtId="0" fontId="432" fillId="0" borderId="0" xfId="3" applyFont="1"/>
    <xf numFmtId="172" fontId="35" fillId="0" borderId="0" xfId="4" applyNumberFormat="1" applyFont="1" applyFill="1"/>
    <xf numFmtId="0" fontId="41" fillId="2" borderId="0" xfId="0" applyFont="1" applyFill="1"/>
    <xf numFmtId="172" fontId="37" fillId="2" borderId="0" xfId="6" applyNumberFormat="1" applyFont="1" applyFill="1">
      <protection locked="0"/>
    </xf>
    <xf numFmtId="183" fontId="431" fillId="2" borderId="0" xfId="38113" applyNumberFormat="1" applyFont="1" applyFill="1" applyAlignment="1">
      <alignment horizontal="left" indent="3"/>
    </xf>
    <xf numFmtId="183" fontId="433" fillId="2" borderId="0" xfId="38113" applyNumberFormat="1" applyFont="1" applyFill="1" applyAlignment="1">
      <alignment horizontal="left" indent="5"/>
    </xf>
    <xf numFmtId="183" fontId="346" fillId="2" borderId="0" xfId="38113" applyNumberFormat="1" applyFont="1" applyFill="1"/>
    <xf numFmtId="192" fontId="431" fillId="2" borderId="3" xfId="38113" applyNumberFormat="1" applyFont="1" applyFill="1" applyBorder="1"/>
    <xf numFmtId="0" fontId="35" fillId="0" borderId="0" xfId="0" applyFont="1"/>
    <xf numFmtId="185" fontId="37" fillId="2" borderId="0" xfId="1" applyNumberFormat="1" applyFont="1" applyFill="1" applyProtection="1"/>
    <xf numFmtId="185" fontId="37" fillId="2" borderId="0" xfId="1" applyNumberFormat="1" applyFont="1" applyFill="1" applyProtection="1">
      <protection locked="0"/>
    </xf>
    <xf numFmtId="185" fontId="37" fillId="2" borderId="0" xfId="1" applyNumberFormat="1" applyFont="1" applyFill="1"/>
    <xf numFmtId="14" fontId="426" fillId="0" borderId="0" xfId="0" applyNumberFormat="1" applyFont="1" applyAlignment="1">
      <alignment horizontal="right"/>
    </xf>
    <xf numFmtId="175" fontId="35" fillId="0" borderId="0" xfId="1" applyNumberFormat="1" applyFont="1" applyAlignment="1"/>
    <xf numFmtId="171" fontId="435" fillId="98" borderId="0" xfId="0" applyNumberFormat="1" applyFont="1" applyFill="1" applyAlignment="1">
      <alignment horizontal="center" vertical="center"/>
    </xf>
    <xf numFmtId="0" fontId="435" fillId="98" borderId="0" xfId="0" applyFont="1" applyFill="1" applyAlignment="1">
      <alignment horizontal="center" vertical="center"/>
    </xf>
    <xf numFmtId="171" fontId="174" fillId="2" borderId="0" xfId="0" applyNumberFormat="1" applyFont="1" applyFill="1" applyAlignment="1">
      <alignment vertical="center"/>
    </xf>
    <xf numFmtId="171" fontId="298" fillId="2" borderId="6" xfId="0" applyNumberFormat="1" applyFont="1" applyFill="1" applyBorder="1" applyAlignment="1">
      <alignment horizontal="right" vertical="center"/>
    </xf>
    <xf numFmtId="171" fontId="298" fillId="2" borderId="0" xfId="0" applyNumberFormat="1" applyFont="1" applyFill="1" applyAlignment="1">
      <alignment horizontal="right" vertical="center"/>
    </xf>
    <xf numFmtId="171" fontId="174" fillId="2" borderId="0" xfId="0" applyNumberFormat="1" applyFont="1" applyFill="1" applyAlignment="1">
      <alignment horizontal="left" vertical="center" indent="2"/>
    </xf>
    <xf numFmtId="171" fontId="174" fillId="2" borderId="0" xfId="0" applyNumberFormat="1" applyFont="1" applyFill="1" applyAlignment="1">
      <alignment horizontal="left" vertical="center" indent="4"/>
    </xf>
    <xf numFmtId="171" fontId="174" fillId="2" borderId="0" xfId="0" applyNumberFormat="1" applyFont="1" applyFill="1" applyAlignment="1">
      <alignment horizontal="left" vertical="center" indent="6"/>
    </xf>
    <xf numFmtId="0" fontId="174" fillId="2" borderId="0" xfId="0" applyFont="1" applyFill="1" applyAlignment="1">
      <alignment horizontal="left" vertical="center" indent="4"/>
    </xf>
    <xf numFmtId="0" fontId="174" fillId="2" borderId="0" xfId="0" applyFont="1" applyFill="1" applyAlignment="1">
      <alignment horizontal="left" vertical="center" indent="2"/>
    </xf>
    <xf numFmtId="0" fontId="174" fillId="2" borderId="3" xfId="0" applyFont="1" applyFill="1" applyBorder="1" applyAlignment="1">
      <alignment horizontal="left" vertical="center" indent="4"/>
    </xf>
    <xf numFmtId="171" fontId="298" fillId="2" borderId="93" xfId="0" applyNumberFormat="1" applyFont="1" applyFill="1" applyBorder="1" applyAlignment="1">
      <alignment horizontal="right" vertical="center"/>
    </xf>
    <xf numFmtId="171" fontId="298" fillId="2" borderId="3" xfId="0" applyNumberFormat="1" applyFont="1" applyFill="1" applyBorder="1" applyAlignment="1">
      <alignment horizontal="right" vertical="center"/>
    </xf>
    <xf numFmtId="0" fontId="45" fillId="0" borderId="0" xfId="46820" applyFont="1"/>
    <xf numFmtId="172" fontId="45" fillId="0" borderId="0" xfId="2" applyNumberFormat="1" applyFont="1"/>
    <xf numFmtId="10" fontId="35" fillId="0" borderId="0" xfId="2" applyNumberFormat="1" applyFont="1"/>
    <xf numFmtId="172" fontId="10" fillId="0" borderId="0" xfId="2" applyNumberFormat="1" applyFont="1" applyAlignment="1">
      <alignment horizontal="left" vertical="top" wrapText="1"/>
    </xf>
    <xf numFmtId="172" fontId="10" fillId="0" borderId="0" xfId="2" applyNumberFormat="1" applyFont="1"/>
    <xf numFmtId="172" fontId="10" fillId="0" borderId="0" xfId="2" applyNumberFormat="1" applyFont="1" applyAlignment="1">
      <alignment vertical="top" wrapText="1"/>
    </xf>
    <xf numFmtId="172" fontId="10" fillId="0" borderId="0" xfId="2" applyNumberFormat="1" applyFont="1" applyAlignment="1">
      <alignment horizontal="right"/>
    </xf>
    <xf numFmtId="172" fontId="49" fillId="0" borderId="0" xfId="2" applyNumberFormat="1" applyFont="1" applyAlignment="1">
      <alignment vertical="top" wrapText="1"/>
    </xf>
    <xf numFmtId="171" fontId="298" fillId="99" borderId="92" xfId="0" applyNumberFormat="1" applyFont="1" applyFill="1" applyBorder="1" applyAlignment="1">
      <alignment horizontal="right" vertical="center"/>
    </xf>
    <xf numFmtId="171" fontId="298" fillId="99" borderId="94" xfId="0" applyNumberFormat="1" applyFont="1" applyFill="1" applyBorder="1" applyAlignment="1">
      <alignment horizontal="right" vertical="center"/>
    </xf>
    <xf numFmtId="0" fontId="346" fillId="2" borderId="5" xfId="0" applyFont="1" applyFill="1" applyBorder="1" applyAlignment="1">
      <alignment wrapText="1"/>
    </xf>
    <xf numFmtId="0" fontId="346" fillId="2" borderId="5" xfId="38113" applyFont="1" applyFill="1" applyBorder="1" applyAlignment="1">
      <alignment horizontal="center" vertical="center" wrapText="1"/>
    </xf>
    <xf numFmtId="183" fontId="431" fillId="0" borderId="0" xfId="0" applyNumberFormat="1" applyFont="1"/>
    <xf numFmtId="171" fontId="35" fillId="0" borderId="0" xfId="2" applyNumberFormat="1" applyFont="1"/>
    <xf numFmtId="1" fontId="35" fillId="0" borderId="0" xfId="0" applyNumberFormat="1" applyFont="1"/>
    <xf numFmtId="171" fontId="35" fillId="0" borderId="0" xfId="0" applyNumberFormat="1" applyFont="1"/>
    <xf numFmtId="0" fontId="35" fillId="2" borderId="0" xfId="37815" applyFont="1" applyFill="1" applyAlignment="1">
      <alignment horizontal="center" wrapText="1"/>
    </xf>
    <xf numFmtId="0" fontId="35" fillId="2" borderId="0" xfId="37815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wrapText="1"/>
    </xf>
    <xf numFmtId="172" fontId="35" fillId="2" borderId="0" xfId="37816" applyNumberFormat="1" applyFont="1" applyFill="1" applyAlignment="1">
      <alignment horizontal="center" wrapText="1"/>
    </xf>
    <xf numFmtId="172" fontId="35" fillId="2" borderId="0" xfId="2" applyNumberFormat="1" applyFont="1" applyFill="1" applyAlignment="1">
      <alignment horizontal="center" wrapText="1"/>
    </xf>
    <xf numFmtId="172" fontId="35" fillId="2" borderId="0" xfId="0" applyNumberFormat="1" applyFont="1" applyFill="1" applyAlignment="1">
      <alignment horizontal="center" wrapText="1"/>
    </xf>
    <xf numFmtId="172" fontId="35" fillId="2" borderId="0" xfId="37815" applyNumberFormat="1" applyFont="1" applyFill="1" applyAlignment="1">
      <alignment horizontal="center" wrapText="1"/>
    </xf>
    <xf numFmtId="173" fontId="35" fillId="2" borderId="0" xfId="37817" applyNumberFormat="1" applyFont="1" applyFill="1" applyAlignment="1">
      <alignment horizontal="center" wrapText="1"/>
    </xf>
    <xf numFmtId="362" fontId="35" fillId="2" borderId="0" xfId="37815" applyNumberFormat="1" applyFont="1" applyFill="1" applyAlignment="1">
      <alignment horizontal="center" wrapText="1"/>
    </xf>
    <xf numFmtId="360" fontId="35" fillId="2" borderId="0" xfId="2" applyNumberFormat="1" applyFont="1" applyFill="1" applyAlignment="1">
      <alignment horizontal="center" wrapText="1"/>
    </xf>
    <xf numFmtId="0" fontId="35" fillId="2" borderId="0" xfId="37815" applyFont="1" applyFill="1" applyAlignment="1">
      <alignment vertical="center"/>
    </xf>
    <xf numFmtId="0" fontId="35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35" fillId="2" borderId="4" xfId="37815" applyFont="1" applyFill="1" applyBorder="1" applyAlignment="1">
      <alignment vertical="center"/>
    </xf>
    <xf numFmtId="0" fontId="35" fillId="2" borderId="4" xfId="37815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45" fillId="2" borderId="0" xfId="0" applyFont="1" applyFill="1" applyAlignment="1">
      <alignment horizontal="left"/>
    </xf>
    <xf numFmtId="0" fontId="45" fillId="2" borderId="56" xfId="0" applyFont="1" applyFill="1" applyBorder="1" applyAlignment="1">
      <alignment horizontal="left"/>
    </xf>
    <xf numFmtId="172" fontId="434" fillId="0" borderId="0" xfId="2" applyNumberFormat="1" applyFont="1"/>
    <xf numFmtId="172" fontId="10" fillId="0" borderId="0" xfId="2" applyNumberFormat="1" applyFont="1" applyFill="1"/>
    <xf numFmtId="172" fontId="10" fillId="0" borderId="0" xfId="2" applyNumberFormat="1" applyFont="1" applyFill="1" applyBorder="1"/>
    <xf numFmtId="172" fontId="10" fillId="0" borderId="0" xfId="2" applyNumberFormat="1" applyFont="1" applyFill="1" applyBorder="1" applyAlignment="1">
      <alignment horizontal="right"/>
    </xf>
    <xf numFmtId="172" fontId="10" fillId="0" borderId="0" xfId="2" applyNumberFormat="1" applyFont="1" applyBorder="1"/>
    <xf numFmtId="172" fontId="10" fillId="0" borderId="0" xfId="46131" applyNumberFormat="1" applyFont="1"/>
    <xf numFmtId="172" fontId="436" fillId="0" borderId="0" xfId="46131" applyNumberFormat="1" applyFont="1"/>
    <xf numFmtId="3" fontId="10" fillId="0" borderId="0" xfId="0" applyNumberFormat="1" applyFont="1" applyAlignment="1">
      <alignment horizontal="right" indent="1"/>
    </xf>
    <xf numFmtId="0" fontId="35" fillId="87" borderId="0" xfId="0" applyFont="1" applyFill="1"/>
    <xf numFmtId="171" fontId="35" fillId="87" borderId="0" xfId="0" applyNumberFormat="1" applyFont="1" applyFill="1"/>
    <xf numFmtId="0" fontId="35" fillId="2" borderId="0" xfId="647" applyNumberFormat="1" applyFont="1" applyFill="1"/>
    <xf numFmtId="0" fontId="35" fillId="85" borderId="3" xfId="0" applyFont="1" applyFill="1" applyBorder="1" applyAlignment="1">
      <alignment horizontal="center" vertical="center"/>
    </xf>
    <xf numFmtId="2" fontId="437" fillId="0" borderId="0" xfId="0" applyNumberFormat="1" applyFont="1"/>
    <xf numFmtId="183" fontId="438" fillId="0" borderId="0" xfId="1" applyNumberFormat="1" applyFont="1" applyFill="1" applyBorder="1"/>
    <xf numFmtId="0" fontId="45" fillId="2" borderId="0" xfId="37820" applyFont="1" applyFill="1" applyAlignment="1">
      <alignment horizontal="center"/>
    </xf>
    <xf numFmtId="172" fontId="35" fillId="0" borderId="0" xfId="46821" applyNumberFormat="1" applyFont="1"/>
    <xf numFmtId="172" fontId="10" fillId="0" borderId="0" xfId="17" applyNumberFormat="1" applyFont="1"/>
    <xf numFmtId="1" fontId="35" fillId="0" borderId="0" xfId="46821" applyNumberFormat="1" applyFont="1"/>
    <xf numFmtId="0" fontId="426" fillId="2" borderId="0" xfId="0" applyFont="1" applyFill="1" applyAlignment="1">
      <alignment horizontal="center" vertical="center" wrapText="1"/>
    </xf>
    <xf numFmtId="0" fontId="426" fillId="2" borderId="8" xfId="0" applyFont="1" applyFill="1" applyBorder="1" applyAlignment="1">
      <alignment vertical="center"/>
    </xf>
    <xf numFmtId="0" fontId="426" fillId="2" borderId="0" xfId="0" applyFont="1" applyFill="1" applyAlignment="1">
      <alignment horizontal="center" vertical="center"/>
    </xf>
    <xf numFmtId="0" fontId="303" fillId="2" borderId="2" xfId="0" applyFont="1" applyFill="1" applyBorder="1" applyAlignment="1">
      <alignment horizontal="center" vertical="center" wrapText="1"/>
    </xf>
    <xf numFmtId="0" fontId="303" fillId="2" borderId="2" xfId="0" applyFont="1" applyFill="1" applyBorder="1" applyAlignment="1">
      <alignment horizontal="center" vertical="center"/>
    </xf>
    <xf numFmtId="0" fontId="303" fillId="2" borderId="8" xfId="0" applyFont="1" applyFill="1" applyBorder="1" applyAlignment="1">
      <alignment vertical="center"/>
    </xf>
    <xf numFmtId="0" fontId="303" fillId="2" borderId="0" xfId="0" applyFont="1" applyFill="1" applyAlignment="1">
      <alignment horizontal="center" vertical="center" wrapText="1"/>
    </xf>
    <xf numFmtId="0" fontId="439" fillId="2" borderId="8" xfId="0" applyFont="1" applyFill="1" applyBorder="1" applyAlignment="1">
      <alignment vertical="center"/>
    </xf>
    <xf numFmtId="0" fontId="303" fillId="2" borderId="0" xfId="0" applyFont="1" applyFill="1" applyAlignment="1">
      <alignment horizontal="center" vertical="center"/>
    </xf>
    <xf numFmtId="0" fontId="439" fillId="2" borderId="10" xfId="0" applyFont="1" applyFill="1" applyBorder="1" applyAlignment="1">
      <alignment vertical="center"/>
    </xf>
    <xf numFmtId="172" fontId="29" fillId="2" borderId="0" xfId="2" applyNumberFormat="1" applyFont="1" applyFill="1"/>
    <xf numFmtId="10" fontId="35" fillId="0" borderId="0" xfId="14" applyNumberFormat="1" applyFont="1"/>
    <xf numFmtId="172" fontId="422" fillId="0" borderId="0" xfId="46131" applyNumberFormat="1" applyFont="1"/>
    <xf numFmtId="0" fontId="35" fillId="2" borderId="4" xfId="37815" applyFont="1" applyFill="1" applyBorder="1" applyAlignment="1">
      <alignment vertical="center" wrapText="1"/>
    </xf>
    <xf numFmtId="172" fontId="35" fillId="2" borderId="0" xfId="2" applyNumberFormat="1" applyFont="1" applyFill="1" applyAlignment="1">
      <alignment horizontal="center"/>
    </xf>
    <xf numFmtId="0" fontId="39" fillId="0" borderId="0" xfId="14" applyFont="1"/>
    <xf numFmtId="0" fontId="425" fillId="0" borderId="70" xfId="46798" applyFont="1" applyBorder="1"/>
    <xf numFmtId="0" fontId="426" fillId="0" borderId="70" xfId="46798" applyFont="1" applyBorder="1"/>
    <xf numFmtId="0" fontId="303" fillId="0" borderId="70" xfId="46798" applyFont="1" applyBorder="1"/>
    <xf numFmtId="0" fontId="39" fillId="0" borderId="70" xfId="14" applyFont="1" applyBorder="1"/>
    <xf numFmtId="170" fontId="37" fillId="100" borderId="70" xfId="1" applyFont="1" applyFill="1" applyBorder="1" applyAlignment="1">
      <alignment horizontal="left" wrapText="1"/>
    </xf>
    <xf numFmtId="2" fontId="37" fillId="100" borderId="70" xfId="0" applyNumberFormat="1" applyFont="1" applyFill="1" applyBorder="1" applyAlignment="1">
      <alignment horizontal="left" wrapText="1"/>
    </xf>
    <xf numFmtId="170" fontId="37" fillId="0" borderId="70" xfId="1" applyFont="1" applyBorder="1" applyAlignment="1">
      <alignment horizontal="left" wrapText="1"/>
    </xf>
    <xf numFmtId="2" fontId="37" fillId="0" borderId="70" xfId="0" applyNumberFormat="1" applyFont="1" applyBorder="1" applyAlignment="1">
      <alignment horizontal="left" wrapText="1"/>
    </xf>
    <xf numFmtId="1" fontId="427" fillId="0" borderId="70" xfId="46798" applyNumberFormat="1" applyFont="1" applyBorder="1" applyAlignment="1">
      <alignment vertical="top" wrapText="1"/>
    </xf>
    <xf numFmtId="2" fontId="297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37" fillId="0" borderId="0" xfId="0" applyNumberFormat="1" applyFont="1" applyAlignment="1">
      <alignment horizontal="right" indent="1"/>
    </xf>
    <xf numFmtId="2" fontId="35" fillId="0" borderId="0" xfId="2" applyNumberFormat="1" applyFont="1" applyBorder="1"/>
    <xf numFmtId="2" fontId="441" fillId="0" borderId="0" xfId="1" applyNumberFormat="1" applyFont="1" applyFill="1" applyBorder="1" applyAlignment="1">
      <alignment horizontal="right"/>
    </xf>
    <xf numFmtId="0" fontId="425" fillId="0" borderId="0" xfId="14" applyFont="1"/>
    <xf numFmtId="172" fontId="303" fillId="0" borderId="0" xfId="4" applyNumberFormat="1" applyFont="1"/>
    <xf numFmtId="172" fontId="303" fillId="0" borderId="0" xfId="4" applyNumberFormat="1" applyFont="1" applyBorder="1"/>
    <xf numFmtId="9" fontId="303" fillId="0" borderId="0" xfId="4" applyFont="1" applyBorder="1"/>
    <xf numFmtId="172" fontId="39" fillId="2" borderId="0" xfId="0" applyNumberFormat="1" applyFont="1" applyFill="1" applyAlignment="1">
      <alignment horizontal="right"/>
    </xf>
    <xf numFmtId="9" fontId="39" fillId="2" borderId="0" xfId="0" applyNumberFormat="1" applyFont="1" applyFill="1" applyAlignment="1">
      <alignment horizontal="right"/>
    </xf>
    <xf numFmtId="2" fontId="303" fillId="0" borderId="0" xfId="14" applyNumberFormat="1" applyFont="1"/>
    <xf numFmtId="2" fontId="37" fillId="0" borderId="0" xfId="0" applyNumberFormat="1" applyFont="1" applyAlignment="1">
      <alignment horizontal="right" indent="1"/>
    </xf>
    <xf numFmtId="2" fontId="303" fillId="2" borderId="0" xfId="0" applyNumberFormat="1" applyFont="1" applyFill="1" applyAlignment="1">
      <alignment horizontal="right"/>
    </xf>
    <xf numFmtId="2" fontId="303" fillId="2" borderId="0" xfId="1" applyNumberFormat="1" applyFont="1" applyFill="1" applyBorder="1" applyAlignment="1">
      <alignment horizontal="right"/>
    </xf>
    <xf numFmtId="2" fontId="35" fillId="0" borderId="0" xfId="45640" applyNumberFormat="1" applyFont="1"/>
    <xf numFmtId="0" fontId="296" fillId="0" borderId="0" xfId="1" applyNumberFormat="1" applyFont="1" applyAlignment="1">
      <alignment horizontal="right" wrapText="1"/>
    </xf>
    <xf numFmtId="184" fontId="296" fillId="0" borderId="0" xfId="20" applyNumberFormat="1" applyFont="1" applyAlignment="1">
      <alignment horizontal="right" wrapText="1"/>
    </xf>
    <xf numFmtId="10" fontId="35" fillId="0" borderId="0" xfId="45640" applyNumberFormat="1" applyFont="1"/>
    <xf numFmtId="2" fontId="35" fillId="0" borderId="0" xfId="46340" applyNumberFormat="1" applyFont="1"/>
    <xf numFmtId="14" fontId="41" fillId="2" borderId="0" xfId="0" applyNumberFormat="1" applyFont="1" applyFill="1" applyAlignment="1">
      <alignment horizontal="right"/>
    </xf>
    <xf numFmtId="0" fontId="39" fillId="2" borderId="0" xfId="0" applyFont="1" applyFill="1" applyAlignment="1">
      <alignment horizontal="right"/>
    </xf>
    <xf numFmtId="0" fontId="39" fillId="97" borderId="0" xfId="0" applyFont="1" applyFill="1" applyAlignment="1">
      <alignment horizontal="right"/>
    </xf>
    <xf numFmtId="0" fontId="86" fillId="2" borderId="0" xfId="0" applyFont="1" applyFill="1" applyAlignment="1">
      <alignment horizontal="right"/>
    </xf>
    <xf numFmtId="0" fontId="86" fillId="97" borderId="0" xfId="0" applyFont="1" applyFill="1" applyAlignment="1">
      <alignment horizontal="right"/>
    </xf>
    <xf numFmtId="1" fontId="37" fillId="2" borderId="0" xfId="1" applyNumberFormat="1" applyFont="1" applyFill="1" applyBorder="1" applyAlignment="1">
      <alignment horizontal="right"/>
    </xf>
    <xf numFmtId="1" fontId="298" fillId="0" borderId="0" xfId="0" applyNumberFormat="1" applyFont="1"/>
    <xf numFmtId="14" fontId="41" fillId="2" borderId="0" xfId="361" applyNumberFormat="1" applyFont="1" applyFill="1"/>
    <xf numFmtId="14" fontId="41" fillId="0" borderId="0" xfId="361" applyNumberFormat="1" applyFont="1"/>
    <xf numFmtId="14" fontId="302" fillId="0" borderId="0" xfId="0" applyNumberFormat="1" applyFont="1" applyAlignment="1">
      <alignment horizontal="right"/>
    </xf>
    <xf numFmtId="14" fontId="302" fillId="2" borderId="0" xfId="0" applyNumberFormat="1" applyFont="1" applyFill="1" applyAlignment="1">
      <alignment horizontal="right"/>
    </xf>
    <xf numFmtId="14" fontId="442" fillId="2" borderId="0" xfId="0" applyNumberFormat="1" applyFont="1" applyFill="1" applyAlignment="1">
      <alignment horizontal="right"/>
    </xf>
    <xf numFmtId="1" fontId="298" fillId="0" borderId="0" xfId="34" applyNumberFormat="1" applyFont="1" applyFill="1" applyAlignment="1">
      <alignment horizontal="center"/>
    </xf>
    <xf numFmtId="1" fontId="298" fillId="2" borderId="0" xfId="1" applyNumberFormat="1" applyFont="1" applyFill="1" applyBorder="1" applyAlignment="1">
      <alignment horizontal="right"/>
    </xf>
    <xf numFmtId="1" fontId="174" fillId="2" borderId="0" xfId="1" applyNumberFormat="1" applyFont="1" applyFill="1" applyBorder="1" applyAlignment="1">
      <alignment horizontal="right"/>
    </xf>
    <xf numFmtId="10" fontId="39" fillId="2" borderId="0" xfId="0" applyNumberFormat="1" applyFont="1" applyFill="1" applyAlignment="1">
      <alignment horizontal="right"/>
    </xf>
    <xf numFmtId="0" fontId="35" fillId="0" borderId="0" xfId="46813" applyFont="1" applyAlignment="1">
      <alignment horizontal="left"/>
    </xf>
    <xf numFmtId="172" fontId="443" fillId="0" borderId="0" xfId="2" applyNumberFormat="1" applyFont="1" applyFill="1" applyBorder="1"/>
    <xf numFmtId="172" fontId="443" fillId="0" borderId="0" xfId="2" applyNumberFormat="1" applyFont="1"/>
    <xf numFmtId="183" fontId="438" fillId="0" borderId="0" xfId="1" applyNumberFormat="1" applyFont="1"/>
    <xf numFmtId="9" fontId="303" fillId="0" borderId="0" xfId="4" applyFont="1"/>
    <xf numFmtId="172" fontId="35" fillId="0" borderId="0" xfId="14" applyNumberFormat="1" applyFont="1"/>
    <xf numFmtId="1" fontId="35" fillId="0" borderId="0" xfId="14" applyNumberFormat="1" applyFont="1"/>
    <xf numFmtId="4" fontId="37" fillId="0" borderId="2" xfId="0" applyNumberFormat="1" applyFont="1" applyBorder="1" applyAlignment="1">
      <alignment horizontal="right" indent="1"/>
    </xf>
    <xf numFmtId="9" fontId="39" fillId="2" borderId="0" xfId="2" applyFont="1" applyFill="1" applyAlignment="1">
      <alignment horizontal="right"/>
    </xf>
    <xf numFmtId="172" fontId="39" fillId="2" borderId="0" xfId="2" applyNumberFormat="1" applyFont="1" applyFill="1" applyAlignment="1">
      <alignment horizontal="right"/>
    </xf>
    <xf numFmtId="172" fontId="441" fillId="0" borderId="0" xfId="1" applyNumberFormat="1" applyFont="1" applyFill="1" applyBorder="1" applyAlignment="1">
      <alignment horizontal="right"/>
    </xf>
    <xf numFmtId="14" fontId="35" fillId="0" borderId="0" xfId="1" applyNumberFormat="1" applyFont="1" applyAlignment="1">
      <alignment vertical="center"/>
    </xf>
    <xf numFmtId="2" fontId="298" fillId="0" borderId="0" xfId="0" applyNumberFormat="1" applyFont="1"/>
    <xf numFmtId="170" fontId="39" fillId="0" borderId="0" xfId="1" applyFont="1" applyAlignment="1">
      <alignment horizontal="center" vertical="center"/>
    </xf>
    <xf numFmtId="172" fontId="303" fillId="0" borderId="70" xfId="46798" applyNumberFormat="1" applyFont="1" applyBorder="1"/>
    <xf numFmtId="172" fontId="297" fillId="100" borderId="0" xfId="2" applyNumberFormat="1" applyFont="1" applyFill="1" applyBorder="1" applyAlignment="1">
      <alignment horizontal="right"/>
    </xf>
    <xf numFmtId="0" fontId="85" fillId="102" borderId="0" xfId="646" applyFont="1" applyFill="1"/>
    <xf numFmtId="0" fontId="29" fillId="102" borderId="0" xfId="646" applyFill="1"/>
    <xf numFmtId="0" fontId="439" fillId="102" borderId="0" xfId="0" applyFont="1" applyFill="1" applyAlignment="1">
      <alignment horizontal="center" vertical="center"/>
    </xf>
    <xf numFmtId="0" fontId="303" fillId="102" borderId="0" xfId="0" applyFont="1" applyFill="1" applyAlignment="1">
      <alignment horizontal="center" vertical="center" wrapText="1"/>
    </xf>
    <xf numFmtId="0" fontId="303" fillId="102" borderId="0" xfId="0" applyFont="1" applyFill="1" applyAlignment="1">
      <alignment horizontal="center" vertical="center"/>
    </xf>
    <xf numFmtId="0" fontId="2" fillId="102" borderId="0" xfId="0" applyFont="1" applyFill="1" applyAlignment="1">
      <alignment vertical="center" wrapText="1"/>
    </xf>
    <xf numFmtId="0" fontId="426" fillId="102" borderId="0" xfId="0" applyFont="1" applyFill="1" applyAlignment="1">
      <alignment horizontal="center" vertical="center" wrapText="1"/>
    </xf>
    <xf numFmtId="0" fontId="440" fillId="102" borderId="0" xfId="0" applyFont="1" applyFill="1" applyAlignment="1">
      <alignment horizontal="center" vertical="center" wrapText="1"/>
    </xf>
    <xf numFmtId="0" fontId="440" fillId="102" borderId="0" xfId="0" applyFont="1" applyFill="1" applyAlignment="1">
      <alignment horizontal="center" vertical="center"/>
    </xf>
    <xf numFmtId="0" fontId="53" fillId="102" borderId="0" xfId="646" applyFont="1" applyFill="1"/>
    <xf numFmtId="10" fontId="29" fillId="102" borderId="0" xfId="646" applyNumberFormat="1" applyFill="1"/>
    <xf numFmtId="9" fontId="29" fillId="102" borderId="0" xfId="646" applyNumberFormat="1" applyFill="1"/>
    <xf numFmtId="0" fontId="426" fillId="102" borderId="0" xfId="0" applyFont="1" applyFill="1" applyAlignment="1">
      <alignment horizontal="center" vertical="center"/>
    </xf>
    <xf numFmtId="0" fontId="53" fillId="102" borderId="0" xfId="0" applyFont="1" applyFill="1" applyAlignment="1">
      <alignment vertical="center" wrapText="1"/>
    </xf>
    <xf numFmtId="10" fontId="440" fillId="102" borderId="0" xfId="0" applyNumberFormat="1" applyFont="1" applyFill="1" applyAlignment="1">
      <alignment horizontal="center" vertical="center" wrapText="1"/>
    </xf>
    <xf numFmtId="9" fontId="440" fillId="102" borderId="0" xfId="0" applyNumberFormat="1" applyFont="1" applyFill="1" applyAlignment="1">
      <alignment horizontal="center" vertical="center" wrapText="1"/>
    </xf>
    <xf numFmtId="10" fontId="440" fillId="10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171" fontId="426" fillId="2" borderId="0" xfId="0" applyNumberFormat="1" applyFont="1" applyFill="1" applyAlignment="1">
      <alignment horizontal="center" vertical="center" wrapText="1"/>
    </xf>
    <xf numFmtId="172" fontId="426" fillId="2" borderId="0" xfId="0" applyNumberFormat="1" applyFont="1" applyFill="1" applyAlignment="1">
      <alignment horizontal="center" vertical="center" wrapText="1"/>
    </xf>
    <xf numFmtId="171" fontId="303" fillId="2" borderId="0" xfId="0" applyNumberFormat="1" applyFont="1" applyFill="1" applyAlignment="1">
      <alignment horizontal="center" vertical="center" wrapText="1"/>
    </xf>
    <xf numFmtId="172" fontId="303" fillId="2" borderId="0" xfId="0" applyNumberFormat="1" applyFont="1" applyFill="1" applyAlignment="1">
      <alignment horizontal="center" vertical="center" wrapText="1"/>
    </xf>
    <xf numFmtId="10" fontId="303" fillId="2" borderId="0" xfId="0" applyNumberFormat="1" applyFont="1" applyFill="1" applyAlignment="1">
      <alignment horizontal="center" vertical="center" wrapText="1"/>
    </xf>
    <xf numFmtId="10" fontId="303" fillId="2" borderId="0" xfId="0" applyNumberFormat="1" applyFont="1" applyFill="1" applyAlignment="1">
      <alignment horizontal="center" vertical="center"/>
    </xf>
    <xf numFmtId="10" fontId="303" fillId="2" borderId="2" xfId="0" applyNumberFormat="1" applyFont="1" applyFill="1" applyBorder="1" applyAlignment="1">
      <alignment horizontal="center" vertical="center" wrapText="1"/>
    </xf>
    <xf numFmtId="10" fontId="303" fillId="2" borderId="2" xfId="0" applyNumberFormat="1" applyFont="1" applyFill="1" applyBorder="1" applyAlignment="1">
      <alignment horizontal="center" vertical="center"/>
    </xf>
    <xf numFmtId="0" fontId="426" fillId="0" borderId="0" xfId="0" applyFont="1" applyAlignment="1">
      <alignment horizontal="center" vertical="center" wrapText="1"/>
    </xf>
    <xf numFmtId="0" fontId="303" fillId="0" borderId="2" xfId="0" applyFont="1" applyBorder="1" applyAlignment="1">
      <alignment horizontal="center" vertical="center" wrapText="1"/>
    </xf>
    <xf numFmtId="0" fontId="303" fillId="0" borderId="2" xfId="0" applyFont="1" applyBorder="1" applyAlignment="1">
      <alignment horizontal="center" vertical="center"/>
    </xf>
    <xf numFmtId="0" fontId="440" fillId="103" borderId="8" xfId="0" applyFont="1" applyFill="1" applyBorder="1" applyAlignment="1">
      <alignment vertical="center"/>
    </xf>
    <xf numFmtId="0" fontId="440" fillId="103" borderId="0" xfId="0" applyFont="1" applyFill="1" applyAlignment="1">
      <alignment horizontal="center" vertical="center" wrapText="1"/>
    </xf>
    <xf numFmtId="0" fontId="440" fillId="103" borderId="0" xfId="0" applyFont="1" applyFill="1" applyAlignment="1">
      <alignment horizontal="center" vertical="center"/>
    </xf>
    <xf numFmtId="10" fontId="440" fillId="103" borderId="0" xfId="0" applyNumberFormat="1" applyFont="1" applyFill="1" applyAlignment="1">
      <alignment horizontal="center" vertical="center" wrapText="1"/>
    </xf>
    <xf numFmtId="0" fontId="303" fillId="0" borderId="8" xfId="0" applyFont="1" applyBorder="1" applyAlignment="1">
      <alignment vertical="center"/>
    </xf>
    <xf numFmtId="0" fontId="424" fillId="0" borderId="0" xfId="0" applyFont="1" applyAlignment="1">
      <alignment horizontal="center" vertical="center" wrapText="1"/>
    </xf>
    <xf numFmtId="0" fontId="424" fillId="0" borderId="0" xfId="0" applyFont="1" applyAlignment="1">
      <alignment horizontal="center" vertical="center"/>
    </xf>
    <xf numFmtId="10" fontId="424" fillId="0" borderId="0" xfId="0" applyNumberFormat="1" applyFont="1" applyAlignment="1">
      <alignment horizontal="center" vertical="center" wrapText="1"/>
    </xf>
    <xf numFmtId="0" fontId="424" fillId="103" borderId="0" xfId="0" applyFont="1" applyFill="1" applyAlignment="1">
      <alignment horizontal="center" vertical="center" wrapText="1"/>
    </xf>
    <xf numFmtId="0" fontId="439" fillId="0" borderId="8" xfId="0" applyFont="1" applyBorder="1" applyAlignment="1">
      <alignment vertical="center"/>
    </xf>
    <xf numFmtId="10" fontId="424" fillId="0" borderId="0" xfId="0" applyNumberFormat="1" applyFont="1" applyAlignment="1">
      <alignment horizontal="center" vertical="center"/>
    </xf>
    <xf numFmtId="0" fontId="424" fillId="103" borderId="0" xfId="0" applyFont="1" applyFill="1" applyAlignment="1">
      <alignment horizontal="center" vertical="center"/>
    </xf>
    <xf numFmtId="0" fontId="426" fillId="0" borderId="8" xfId="0" applyFont="1" applyBorder="1" applyAlignment="1">
      <alignment vertical="center"/>
    </xf>
    <xf numFmtId="0" fontId="440" fillId="0" borderId="0" xfId="0" applyFont="1" applyAlignment="1">
      <alignment horizontal="center" vertical="center" wrapText="1"/>
    </xf>
    <xf numFmtId="0" fontId="439" fillId="0" borderId="10" xfId="0" applyFont="1" applyBorder="1" applyAlignment="1">
      <alignment vertical="center"/>
    </xf>
    <xf numFmtId="10" fontId="424" fillId="0" borderId="2" xfId="0" applyNumberFormat="1" applyFont="1" applyBorder="1" applyAlignment="1">
      <alignment horizontal="center" vertical="center" wrapText="1"/>
    </xf>
    <xf numFmtId="10" fontId="424" fillId="0" borderId="2" xfId="0" applyNumberFormat="1" applyFont="1" applyBorder="1" applyAlignment="1">
      <alignment horizontal="center" vertical="center"/>
    </xf>
    <xf numFmtId="0" fontId="424" fillId="0" borderId="2" xfId="0" applyFont="1" applyBorder="1" applyAlignment="1">
      <alignment horizontal="center" vertical="center"/>
    </xf>
    <xf numFmtId="0" fontId="0" fillId="0" borderId="95" xfId="0" applyBorder="1"/>
    <xf numFmtId="0" fontId="303" fillId="0" borderId="4" xfId="46798" applyFont="1" applyBorder="1"/>
    <xf numFmtId="0" fontId="0" fillId="0" borderId="4" xfId="0" applyBorder="1"/>
    <xf numFmtId="0" fontId="45" fillId="0" borderId="0" xfId="0" applyFont="1"/>
    <xf numFmtId="171" fontId="426" fillId="0" borderId="0" xfId="46798" applyNumberFormat="1" applyFont="1"/>
    <xf numFmtId="0" fontId="45" fillId="0" borderId="0" xfId="0" applyFont="1" applyAlignment="1">
      <alignment horizontal="center"/>
    </xf>
    <xf numFmtId="14" fontId="296" fillId="0" borderId="0" xfId="0" applyNumberFormat="1" applyFont="1"/>
    <xf numFmtId="4" fontId="37" fillId="0" borderId="0" xfId="30573" applyNumberFormat="1" applyFont="1" applyAlignment="1">
      <alignment horizontal="right" indent="1"/>
    </xf>
    <xf numFmtId="2" fontId="37" fillId="0" borderId="0" xfId="31925" applyNumberFormat="1" applyFont="1" applyAlignment="1">
      <alignment horizontal="right" indent="1"/>
    </xf>
    <xf numFmtId="2" fontId="37" fillId="0" borderId="0" xfId="33811" applyNumberFormat="1" applyFont="1" applyAlignment="1">
      <alignment horizontal="right" indent="1"/>
    </xf>
    <xf numFmtId="2" fontId="37" fillId="0" borderId="0" xfId="34241" applyNumberFormat="1" applyFont="1" applyAlignment="1">
      <alignment horizontal="right" indent="1"/>
    </xf>
    <xf numFmtId="2" fontId="35" fillId="0" borderId="0" xfId="0" applyNumberFormat="1" applyFont="1"/>
    <xf numFmtId="2" fontId="297" fillId="0" borderId="0" xfId="0" applyNumberFormat="1" applyFont="1" applyAlignment="1">
      <alignment horizontal="right"/>
    </xf>
    <xf numFmtId="0" fontId="303" fillId="0" borderId="95" xfId="46798" applyFont="1" applyBorder="1"/>
    <xf numFmtId="0" fontId="0" fillId="101" borderId="96" xfId="0" applyFill="1" applyBorder="1"/>
    <xf numFmtId="0" fontId="426" fillId="0" borderId="6" xfId="14" applyFont="1" applyBorder="1"/>
    <xf numFmtId="0" fontId="425" fillId="0" borderId="6" xfId="14" applyFont="1" applyBorder="1"/>
    <xf numFmtId="9" fontId="303" fillId="0" borderId="6" xfId="4" applyFont="1" applyBorder="1"/>
    <xf numFmtId="172" fontId="39" fillId="2" borderId="6" xfId="0" applyNumberFormat="1" applyFont="1" applyFill="1" applyBorder="1" applyAlignment="1">
      <alignment horizontal="right"/>
    </xf>
    <xf numFmtId="9" fontId="39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37" fillId="0" borderId="6" xfId="0" applyNumberFormat="1" applyFont="1" applyBorder="1" applyAlignment="1">
      <alignment horizontal="right" indent="1"/>
    </xf>
    <xf numFmtId="2" fontId="303" fillId="2" borderId="6" xfId="0" applyNumberFormat="1" applyFont="1" applyFill="1" applyBorder="1" applyAlignment="1">
      <alignment horizontal="right"/>
    </xf>
    <xf numFmtId="0" fontId="426" fillId="0" borderId="6" xfId="46798" applyFont="1" applyBorder="1"/>
    <xf numFmtId="0" fontId="45" fillId="0" borderId="6" xfId="0" applyFont="1" applyBorder="1"/>
    <xf numFmtId="14" fontId="297" fillId="0" borderId="6" xfId="0" applyNumberFormat="1" applyFont="1" applyBorder="1" applyAlignment="1">
      <alignment horizontal="right"/>
    </xf>
    <xf numFmtId="172" fontId="441" fillId="0" borderId="6" xfId="1" applyNumberFormat="1" applyFont="1" applyFill="1" applyBorder="1" applyAlignment="1">
      <alignment horizontal="right"/>
    </xf>
    <xf numFmtId="4" fontId="37" fillId="0" borderId="6" xfId="30573" applyNumberFormat="1" applyFont="1" applyBorder="1" applyAlignment="1">
      <alignment horizontal="right" indent="1"/>
    </xf>
    <xf numFmtId="2" fontId="37" fillId="0" borderId="6" xfId="31925" applyNumberFormat="1" applyFont="1" applyBorder="1" applyAlignment="1">
      <alignment horizontal="right" indent="1"/>
    </xf>
    <xf numFmtId="2" fontId="37" fillId="0" borderId="6" xfId="33811" applyNumberFormat="1" applyFont="1" applyBorder="1" applyAlignment="1">
      <alignment horizontal="right" indent="1"/>
    </xf>
    <xf numFmtId="2" fontId="37" fillId="0" borderId="6" xfId="34241" applyNumberFormat="1" applyFont="1" applyBorder="1" applyAlignment="1">
      <alignment horizontal="right" indent="1"/>
    </xf>
    <xf numFmtId="0" fontId="303" fillId="0" borderId="0" xfId="14" applyFont="1" applyAlignment="1">
      <alignment horizontal="center"/>
    </xf>
    <xf numFmtId="0" fontId="425" fillId="0" borderId="0" xfId="14" applyFont="1" applyAlignment="1">
      <alignment horizontal="center"/>
    </xf>
    <xf numFmtId="0" fontId="426" fillId="0" borderId="0" xfId="14" applyFont="1" applyAlignment="1">
      <alignment horizontal="center"/>
    </xf>
    <xf numFmtId="10" fontId="35" fillId="0" borderId="6" xfId="45640" applyNumberFormat="1" applyFont="1" applyBorder="1"/>
    <xf numFmtId="175" fontId="10" fillId="0" borderId="0" xfId="46829" applyNumberFormat="1" applyFont="1" applyAlignment="1">
      <alignment horizontal="right" indent="1"/>
    </xf>
    <xf numFmtId="171" fontId="39" fillId="0" borderId="0" xfId="0" applyNumberFormat="1" applyFont="1" applyAlignment="1">
      <alignment horizontal="center" vertical="center" wrapText="1"/>
    </xf>
    <xf numFmtId="0" fontId="444" fillId="0" borderId="0" xfId="0" applyFont="1" applyAlignment="1">
      <alignment horizontal="justify" vertical="center"/>
    </xf>
    <xf numFmtId="0" fontId="35" fillId="0" borderId="0" xfId="46820" applyFont="1" applyAlignment="1">
      <alignment horizontal="center"/>
    </xf>
    <xf numFmtId="0" fontId="35" fillId="2" borderId="0" xfId="37815" applyFont="1" applyFill="1" applyAlignment="1">
      <alignment horizontal="center" vertical="center" wrapText="1"/>
    </xf>
    <xf numFmtId="2" fontId="37" fillId="2" borderId="0" xfId="9" applyNumberFormat="1" applyFont="1" applyFill="1" applyAlignment="1">
      <alignment horizontal="center" vertical="center" wrapText="1"/>
    </xf>
    <xf numFmtId="0" fontId="35" fillId="0" borderId="0" xfId="14" applyFont="1" applyAlignment="1">
      <alignment horizontal="center"/>
    </xf>
    <xf numFmtId="1" fontId="10" fillId="0" borderId="0" xfId="14" applyNumberFormat="1" applyFont="1" applyAlignment="1">
      <alignment horizontal="center"/>
    </xf>
    <xf numFmtId="2" fontId="10" fillId="0" borderId="0" xfId="14" applyNumberFormat="1" applyFont="1" applyAlignment="1">
      <alignment horizontal="left" vertical="top" wrapText="1"/>
    </xf>
    <xf numFmtId="0" fontId="426" fillId="102" borderId="0" xfId="0" applyFont="1" applyFill="1" applyAlignment="1">
      <alignment horizontal="center" vertical="center" wrapText="1"/>
    </xf>
    <xf numFmtId="0" fontId="439" fillId="2" borderId="8" xfId="0" applyFont="1" applyFill="1" applyBorder="1" applyAlignment="1">
      <alignment horizontal="center" vertical="center"/>
    </xf>
    <xf numFmtId="0" fontId="439" fillId="2" borderId="10" xfId="0" applyFont="1" applyFill="1" applyBorder="1" applyAlignment="1">
      <alignment horizontal="center" vertical="center"/>
    </xf>
    <xf numFmtId="0" fontId="426" fillId="2" borderId="0" xfId="0" applyFont="1" applyFill="1" applyAlignment="1">
      <alignment horizontal="center" vertical="center" wrapText="1"/>
    </xf>
    <xf numFmtId="0" fontId="439" fillId="0" borderId="8" xfId="0" applyFont="1" applyBorder="1" applyAlignment="1">
      <alignment horizontal="center" vertical="center"/>
    </xf>
    <xf numFmtId="0" fontId="439" fillId="0" borderId="10" xfId="0" applyFont="1" applyBorder="1" applyAlignment="1">
      <alignment horizontal="center" vertical="center"/>
    </xf>
    <xf numFmtId="0" fontId="426" fillId="0" borderId="0" xfId="0" applyFont="1" applyAlignment="1">
      <alignment horizontal="center" vertical="center" wrapText="1"/>
    </xf>
    <xf numFmtId="0" fontId="35" fillId="85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0" fontId="35" fillId="87" borderId="0" xfId="0" applyFont="1" applyFill="1" applyAlignment="1">
      <alignment horizontal="center" vertical="center"/>
    </xf>
    <xf numFmtId="0" fontId="45" fillId="2" borderId="56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</cellXfs>
  <cellStyles count="46830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8" xfId="46823" xr:uid="{435594D6-18C8-4395-BF1B-958182A8D0B9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5" xfId="46825" xr:uid="{E55787DC-8449-4D29-9A1C-62958A7CF8DB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_Stock1" xfId="46829" xr:uid="{16A53CB1-A7E5-4AF4-AD87-FB21308D3301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B99E66"/>
      <color rgb="FF937843"/>
      <color rgb="FF7EA6A7"/>
      <color rgb="FF122F83"/>
      <color rgb="FFAF945E"/>
      <color rgb="FF286A6C"/>
      <color rgb="FFF4B183"/>
      <color rgb="FF44546A"/>
      <color rgb="FF8497B0"/>
      <color rgb="FFADA9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8.xml"/><Relationship Id="rId117" Type="http://schemas.openxmlformats.org/officeDocument/2006/relationships/externalLink" Target="externalLinks/externalLink60.xml"/><Relationship Id="rId21" Type="http://schemas.openxmlformats.org/officeDocument/2006/relationships/chartsheet" Target="chartsheets/sheet14.xml"/><Relationship Id="rId42" Type="http://schemas.openxmlformats.org/officeDocument/2006/relationships/chartsheet" Target="chartsheets/sheet31.xml"/><Relationship Id="rId47" Type="http://schemas.openxmlformats.org/officeDocument/2006/relationships/worksheet" Target="worksheets/sheet12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84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32.xml"/><Relationship Id="rId112" Type="http://schemas.openxmlformats.org/officeDocument/2006/relationships/externalLink" Target="externalLinks/externalLink55.xml"/><Relationship Id="rId133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81.xml"/><Relationship Id="rId154" Type="http://schemas.openxmlformats.org/officeDocument/2006/relationships/externalLink" Target="externalLinks/externalLink97.xml"/><Relationship Id="rId159" Type="http://schemas.openxmlformats.org/officeDocument/2006/relationships/externalLink" Target="externalLinks/externalLink102.xml"/><Relationship Id="rId175" Type="http://schemas.openxmlformats.org/officeDocument/2006/relationships/externalLink" Target="externalLinks/externalLink118.xml"/><Relationship Id="rId170" Type="http://schemas.openxmlformats.org/officeDocument/2006/relationships/externalLink" Target="externalLinks/externalLink113.xml"/><Relationship Id="rId16" Type="http://schemas.openxmlformats.org/officeDocument/2006/relationships/chartsheet" Target="chartsheets/sheet11.xml"/><Relationship Id="rId107" Type="http://schemas.openxmlformats.org/officeDocument/2006/relationships/externalLink" Target="externalLinks/externalLink50.xml"/><Relationship Id="rId11" Type="http://schemas.openxmlformats.org/officeDocument/2006/relationships/chartsheet" Target="chartsheets/sheet6.xml"/><Relationship Id="rId32" Type="http://schemas.openxmlformats.org/officeDocument/2006/relationships/worksheet" Target="worksheets/sheet9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6.xml"/><Relationship Id="rId58" Type="http://schemas.openxmlformats.org/officeDocument/2006/relationships/externalLink" Target="externalLinks/externalLink1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102" Type="http://schemas.openxmlformats.org/officeDocument/2006/relationships/externalLink" Target="externalLinks/externalLink45.xml"/><Relationship Id="rId123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71.xml"/><Relationship Id="rId144" Type="http://schemas.openxmlformats.org/officeDocument/2006/relationships/externalLink" Target="externalLinks/externalLink87.xml"/><Relationship Id="rId149" Type="http://schemas.openxmlformats.org/officeDocument/2006/relationships/externalLink" Target="externalLinks/externalLink92.xml"/><Relationship Id="rId5" Type="http://schemas.openxmlformats.org/officeDocument/2006/relationships/chartsheet" Target="chartsheets/sheet3.xml"/><Relationship Id="rId90" Type="http://schemas.openxmlformats.org/officeDocument/2006/relationships/externalLink" Target="externalLinks/externalLink33.xml"/><Relationship Id="rId95" Type="http://schemas.openxmlformats.org/officeDocument/2006/relationships/externalLink" Target="externalLinks/externalLink38.xml"/><Relationship Id="rId160" Type="http://schemas.openxmlformats.org/officeDocument/2006/relationships/externalLink" Target="externalLinks/externalLink103.xml"/><Relationship Id="rId165" Type="http://schemas.openxmlformats.org/officeDocument/2006/relationships/externalLink" Target="externalLinks/externalLink108.xml"/><Relationship Id="rId181" Type="http://schemas.openxmlformats.org/officeDocument/2006/relationships/sharedStrings" Target="sharedStrings.xml"/><Relationship Id="rId186" Type="http://schemas.openxmlformats.org/officeDocument/2006/relationships/customXml" Target="../customXml/item3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19.xml"/><Relationship Id="rId43" Type="http://schemas.openxmlformats.org/officeDocument/2006/relationships/chartsheet" Target="chartsheets/sheet32.xml"/><Relationship Id="rId48" Type="http://schemas.openxmlformats.org/officeDocument/2006/relationships/worksheet" Target="worksheets/sheet13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113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77.xml"/><Relationship Id="rId139" Type="http://schemas.openxmlformats.org/officeDocument/2006/relationships/externalLink" Target="externalLinks/externalLink82.xml"/><Relationship Id="rId80" Type="http://schemas.openxmlformats.org/officeDocument/2006/relationships/externalLink" Target="externalLinks/externalLink23.xml"/><Relationship Id="rId85" Type="http://schemas.openxmlformats.org/officeDocument/2006/relationships/externalLink" Target="externalLinks/externalLink28.xml"/><Relationship Id="rId150" Type="http://schemas.openxmlformats.org/officeDocument/2006/relationships/externalLink" Target="externalLinks/externalLink93.xml"/><Relationship Id="rId155" Type="http://schemas.openxmlformats.org/officeDocument/2006/relationships/externalLink" Target="externalLinks/externalLink98.xml"/><Relationship Id="rId171" Type="http://schemas.openxmlformats.org/officeDocument/2006/relationships/externalLink" Target="externalLinks/externalLink114.xml"/><Relationship Id="rId176" Type="http://schemas.openxmlformats.org/officeDocument/2006/relationships/externalLink" Target="externalLinks/externalLink119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2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59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46.xml"/><Relationship Id="rId108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67.xml"/><Relationship Id="rId129" Type="http://schemas.openxmlformats.org/officeDocument/2006/relationships/externalLink" Target="externalLinks/externalLink72.xml"/><Relationship Id="rId54" Type="http://schemas.openxmlformats.org/officeDocument/2006/relationships/worksheet" Target="worksheets/sheet18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91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39.xml"/><Relationship Id="rId140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04.xml"/><Relationship Id="rId166" Type="http://schemas.openxmlformats.org/officeDocument/2006/relationships/externalLink" Target="externalLinks/externalLink109.xml"/><Relationship Id="rId182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0.xml"/><Relationship Id="rId49" Type="http://schemas.openxmlformats.org/officeDocument/2006/relationships/worksheet" Target="worksheets/sheet14.xml"/><Relationship Id="rId114" Type="http://schemas.openxmlformats.org/officeDocument/2006/relationships/externalLink" Target="externalLinks/externalLink57.xml"/><Relationship Id="rId119" Type="http://schemas.openxmlformats.org/officeDocument/2006/relationships/externalLink" Target="externalLinks/externalLink62.xml"/><Relationship Id="rId44" Type="http://schemas.openxmlformats.org/officeDocument/2006/relationships/chartsheet" Target="chartsheets/sheet33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81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29.xml"/><Relationship Id="rId130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94.xml"/><Relationship Id="rId156" Type="http://schemas.openxmlformats.org/officeDocument/2006/relationships/externalLink" Target="externalLinks/externalLink99.xml"/><Relationship Id="rId177" Type="http://schemas.openxmlformats.org/officeDocument/2006/relationships/externalLink" Target="externalLinks/externalLink120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72" Type="http://schemas.openxmlformats.org/officeDocument/2006/relationships/externalLink" Target="externalLinks/externalLink115.xml"/><Relationship Id="rId180" Type="http://schemas.openxmlformats.org/officeDocument/2006/relationships/styles" Target="styles.xml"/><Relationship Id="rId13" Type="http://schemas.openxmlformats.org/officeDocument/2006/relationships/chartsheet" Target="chartsheets/sheet8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109" Type="http://schemas.openxmlformats.org/officeDocument/2006/relationships/externalLink" Target="externalLinks/externalLink52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chartsheet" Target="chartsheets/sheet37.xml"/><Relationship Id="rId76" Type="http://schemas.openxmlformats.org/officeDocument/2006/relationships/externalLink" Target="externalLinks/externalLink19.xml"/><Relationship Id="rId97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47.xml"/><Relationship Id="rId120" Type="http://schemas.openxmlformats.org/officeDocument/2006/relationships/externalLink" Target="externalLinks/externalLink63.xml"/><Relationship Id="rId125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84.xml"/><Relationship Id="rId146" Type="http://schemas.openxmlformats.org/officeDocument/2006/relationships/externalLink" Target="externalLinks/externalLink89.xml"/><Relationship Id="rId167" Type="http://schemas.openxmlformats.org/officeDocument/2006/relationships/externalLink" Target="externalLinks/externalLink110.xml"/><Relationship Id="rId7" Type="http://schemas.openxmlformats.org/officeDocument/2006/relationships/worksheet" Target="worksheets/sheet3.xml"/><Relationship Id="rId71" Type="http://schemas.openxmlformats.org/officeDocument/2006/relationships/externalLink" Target="externalLinks/externalLink14.xml"/><Relationship Id="rId92" Type="http://schemas.openxmlformats.org/officeDocument/2006/relationships/externalLink" Target="externalLinks/externalLink35.xml"/><Relationship Id="rId162" Type="http://schemas.openxmlformats.org/officeDocument/2006/relationships/externalLink" Target="externalLinks/externalLink105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1.xml"/><Relationship Id="rId24" Type="http://schemas.openxmlformats.org/officeDocument/2006/relationships/chartsheet" Target="chartsheets/sheet17.xml"/><Relationship Id="rId40" Type="http://schemas.openxmlformats.org/officeDocument/2006/relationships/chartsheet" Target="chartsheets/sheet30.xml"/><Relationship Id="rId45" Type="http://schemas.openxmlformats.org/officeDocument/2006/relationships/chartsheet" Target="chartsheets/sheet34.xml"/><Relationship Id="rId66" Type="http://schemas.openxmlformats.org/officeDocument/2006/relationships/externalLink" Target="externalLinks/externalLink9.xml"/><Relationship Id="rId87" Type="http://schemas.openxmlformats.org/officeDocument/2006/relationships/externalLink" Target="externalLinks/externalLink30.xml"/><Relationship Id="rId110" Type="http://schemas.openxmlformats.org/officeDocument/2006/relationships/externalLink" Target="externalLinks/externalLink53.xml"/><Relationship Id="rId115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74.xml"/><Relationship Id="rId136" Type="http://schemas.openxmlformats.org/officeDocument/2006/relationships/externalLink" Target="externalLinks/externalLink79.xml"/><Relationship Id="rId157" Type="http://schemas.openxmlformats.org/officeDocument/2006/relationships/externalLink" Target="externalLinks/externalLink100.xml"/><Relationship Id="rId178" Type="http://schemas.openxmlformats.org/officeDocument/2006/relationships/externalLink" Target="externalLinks/externalLink121.xml"/><Relationship Id="rId61" Type="http://schemas.openxmlformats.org/officeDocument/2006/relationships/externalLink" Target="externalLinks/externalLink4.xml"/><Relationship Id="rId82" Type="http://schemas.openxmlformats.org/officeDocument/2006/relationships/externalLink" Target="externalLinks/externalLink25.xml"/><Relationship Id="rId152" Type="http://schemas.openxmlformats.org/officeDocument/2006/relationships/externalLink" Target="externalLinks/externalLink95.xml"/><Relationship Id="rId173" Type="http://schemas.openxmlformats.org/officeDocument/2006/relationships/externalLink" Target="externalLinks/externalLink116.xml"/><Relationship Id="rId19" Type="http://schemas.openxmlformats.org/officeDocument/2006/relationships/worksheet" Target="worksheets/sheet7.xml"/><Relationship Id="rId14" Type="http://schemas.openxmlformats.org/officeDocument/2006/relationships/chartsheet" Target="chartsheets/sheet9.xml"/><Relationship Id="rId30" Type="http://schemas.openxmlformats.org/officeDocument/2006/relationships/chartsheet" Target="chartsheets/sheet22.xml"/><Relationship Id="rId35" Type="http://schemas.openxmlformats.org/officeDocument/2006/relationships/chartsheet" Target="chartsheets/sheet26.xml"/><Relationship Id="rId56" Type="http://schemas.openxmlformats.org/officeDocument/2006/relationships/chartsheet" Target="chartsheets/sheet38.xml"/><Relationship Id="rId77" Type="http://schemas.openxmlformats.org/officeDocument/2006/relationships/externalLink" Target="externalLinks/externalLink20.xml"/><Relationship Id="rId100" Type="http://schemas.openxmlformats.org/officeDocument/2006/relationships/externalLink" Target="externalLinks/externalLink43.xml"/><Relationship Id="rId105" Type="http://schemas.openxmlformats.org/officeDocument/2006/relationships/externalLink" Target="externalLinks/externalLink48.xml"/><Relationship Id="rId126" Type="http://schemas.openxmlformats.org/officeDocument/2006/relationships/externalLink" Target="externalLinks/externalLink69.xml"/><Relationship Id="rId147" Type="http://schemas.openxmlformats.org/officeDocument/2006/relationships/externalLink" Target="externalLinks/externalLink90.xml"/><Relationship Id="rId168" Type="http://schemas.openxmlformats.org/officeDocument/2006/relationships/externalLink" Target="externalLinks/externalLink111.xml"/><Relationship Id="rId8" Type="http://schemas.openxmlformats.org/officeDocument/2006/relationships/worksheet" Target="worksheets/sheet4.xml"/><Relationship Id="rId51" Type="http://schemas.openxmlformats.org/officeDocument/2006/relationships/worksheet" Target="worksheets/sheet16.xml"/><Relationship Id="rId72" Type="http://schemas.openxmlformats.org/officeDocument/2006/relationships/externalLink" Target="externalLinks/externalLink15.xml"/><Relationship Id="rId93" Type="http://schemas.openxmlformats.org/officeDocument/2006/relationships/externalLink" Target="externalLinks/externalLink36.xml"/><Relationship Id="rId98" Type="http://schemas.openxmlformats.org/officeDocument/2006/relationships/externalLink" Target="externalLinks/externalLink41.xml"/><Relationship Id="rId121" Type="http://schemas.openxmlformats.org/officeDocument/2006/relationships/externalLink" Target="externalLinks/externalLink64.xml"/><Relationship Id="rId142" Type="http://schemas.openxmlformats.org/officeDocument/2006/relationships/externalLink" Target="externalLinks/externalLink85.xml"/><Relationship Id="rId163" Type="http://schemas.openxmlformats.org/officeDocument/2006/relationships/externalLink" Target="externalLinks/externalLink106.xml"/><Relationship Id="rId184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25" Type="http://schemas.openxmlformats.org/officeDocument/2006/relationships/worksheet" Target="worksheets/sheet8.xml"/><Relationship Id="rId46" Type="http://schemas.openxmlformats.org/officeDocument/2006/relationships/chartsheet" Target="chartsheets/sheet35.xml"/><Relationship Id="rId67" Type="http://schemas.openxmlformats.org/officeDocument/2006/relationships/externalLink" Target="externalLinks/externalLink10.xml"/><Relationship Id="rId116" Type="http://schemas.openxmlformats.org/officeDocument/2006/relationships/externalLink" Target="externalLinks/externalLink59.xml"/><Relationship Id="rId137" Type="http://schemas.openxmlformats.org/officeDocument/2006/relationships/externalLink" Target="externalLinks/externalLink80.xml"/><Relationship Id="rId158" Type="http://schemas.openxmlformats.org/officeDocument/2006/relationships/externalLink" Target="externalLinks/externalLink101.xml"/><Relationship Id="rId20" Type="http://schemas.openxmlformats.org/officeDocument/2006/relationships/chartsheet" Target="chartsheets/sheet13.xml"/><Relationship Id="rId41" Type="http://schemas.openxmlformats.org/officeDocument/2006/relationships/worksheet" Target="worksheets/sheet11.xml"/><Relationship Id="rId62" Type="http://schemas.openxmlformats.org/officeDocument/2006/relationships/externalLink" Target="externalLinks/externalLink5.xml"/><Relationship Id="rId83" Type="http://schemas.openxmlformats.org/officeDocument/2006/relationships/externalLink" Target="externalLinks/externalLink26.xml"/><Relationship Id="rId88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54.xml"/><Relationship Id="rId132" Type="http://schemas.openxmlformats.org/officeDocument/2006/relationships/externalLink" Target="externalLinks/externalLink75.xml"/><Relationship Id="rId153" Type="http://schemas.openxmlformats.org/officeDocument/2006/relationships/externalLink" Target="externalLinks/externalLink96.xml"/><Relationship Id="rId174" Type="http://schemas.openxmlformats.org/officeDocument/2006/relationships/externalLink" Target="externalLinks/externalLink117.xml"/><Relationship Id="rId179" Type="http://schemas.openxmlformats.org/officeDocument/2006/relationships/theme" Target="theme/theme1.xml"/><Relationship Id="rId15" Type="http://schemas.openxmlformats.org/officeDocument/2006/relationships/chartsheet" Target="chartsheets/sheet10.xml"/><Relationship Id="rId36" Type="http://schemas.openxmlformats.org/officeDocument/2006/relationships/worksheet" Target="worksheets/sheet10.xml"/><Relationship Id="rId57" Type="http://schemas.openxmlformats.org/officeDocument/2006/relationships/chartsheet" Target="chartsheets/sheet39.xml"/><Relationship Id="rId106" Type="http://schemas.openxmlformats.org/officeDocument/2006/relationships/externalLink" Target="externalLinks/externalLink49.xml"/><Relationship Id="rId127" Type="http://schemas.openxmlformats.org/officeDocument/2006/relationships/externalLink" Target="externalLinks/externalLink70.xml"/><Relationship Id="rId10" Type="http://schemas.openxmlformats.org/officeDocument/2006/relationships/chartsheet" Target="chartsheets/sheet5.xml"/><Relationship Id="rId31" Type="http://schemas.openxmlformats.org/officeDocument/2006/relationships/chartsheet" Target="chartsheets/sheet23.xml"/><Relationship Id="rId52" Type="http://schemas.openxmlformats.org/officeDocument/2006/relationships/worksheet" Target="worksheets/sheet17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37.xml"/><Relationship Id="rId99" Type="http://schemas.openxmlformats.org/officeDocument/2006/relationships/externalLink" Target="externalLinks/externalLink42.xml"/><Relationship Id="rId101" Type="http://schemas.openxmlformats.org/officeDocument/2006/relationships/externalLink" Target="externalLinks/externalLink44.xml"/><Relationship Id="rId122" Type="http://schemas.openxmlformats.org/officeDocument/2006/relationships/externalLink" Target="externalLinks/externalLink65.xml"/><Relationship Id="rId143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91.xml"/><Relationship Id="rId164" Type="http://schemas.openxmlformats.org/officeDocument/2006/relationships/externalLink" Target="externalLinks/externalLink107.xml"/><Relationship Id="rId169" Type="http://schemas.openxmlformats.org/officeDocument/2006/relationships/externalLink" Target="externalLinks/externalLink112.xml"/><Relationship Id="rId185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50392700990341E-2"/>
          <c:y val="0.1241555714626581"/>
          <c:w val="0.92447025254567106"/>
          <c:h val="0.75890807869857346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төсөөлөл'!$B$5:$U$5</c:f>
              <c:numCache>
                <c:formatCode>0.0%</c:formatCode>
                <c:ptCount val="20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0.12077133200000001</c:v>
                </c:pt>
                <c:pt idx="5">
                  <c:v>0.10635452300000001</c:v>
                </c:pt>
                <c:pt idx="6">
                  <c:v>9.9334958600000009E-2</c:v>
                </c:pt>
                <c:pt idx="7">
                  <c:v>9.1643905900000003E-2</c:v>
                </c:pt>
                <c:pt idx="8">
                  <c:v>7.403511530000001E-2</c:v>
                </c:pt>
                <c:pt idx="9">
                  <c:v>5.4821658500000002E-2</c:v>
                </c:pt>
                <c:pt idx="10">
                  <c:v>4.5757864699999998E-2</c:v>
                </c:pt>
                <c:pt idx="11">
                  <c:v>4.2298050099999998E-2</c:v>
                </c:pt>
                <c:pt idx="12">
                  <c:v>4.3902023700000001E-2</c:v>
                </c:pt>
                <c:pt idx="13">
                  <c:v>5.0894163499999999E-2</c:v>
                </c:pt>
                <c:pt idx="14">
                  <c:v>4.5357519200000002E-2</c:v>
                </c:pt>
                <c:pt idx="15">
                  <c:v>3.5992765699999998E-2</c:v>
                </c:pt>
                <c:pt idx="16">
                  <c:v>2.92724444E-2</c:v>
                </c:pt>
                <c:pt idx="17">
                  <c:v>2.3362417699999999E-2</c:v>
                </c:pt>
                <c:pt idx="18">
                  <c:v>1.8775043599999999E-2</c:v>
                </c:pt>
                <c:pt idx="19">
                  <c:v>1.4780679499999998E-2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9.9999999392252895E-10</c:v>
                </c:pt>
                <c:pt idx="6">
                  <c:v>3.9999999756901163E-10</c:v>
                </c:pt>
                <c:pt idx="7">
                  <c:v>5.9999999635351737E-10</c:v>
                </c:pt>
                <c:pt idx="8">
                  <c:v>8.9999999453027616E-10</c:v>
                </c:pt>
                <c:pt idx="9">
                  <c:v>2.1999999955113481E-9</c:v>
                </c:pt>
                <c:pt idx="10">
                  <c:v>4.3580713000000056E-3</c:v>
                </c:pt>
                <c:pt idx="11">
                  <c:v>8.3933481000000049E-3</c:v>
                </c:pt>
                <c:pt idx="12">
                  <c:v>1.2699741700000003E-2</c:v>
                </c:pt>
                <c:pt idx="13">
                  <c:v>1.71225162E-2</c:v>
                </c:pt>
                <c:pt idx="14">
                  <c:v>1.9281744500000003E-2</c:v>
                </c:pt>
                <c:pt idx="15">
                  <c:v>2.0367101400000004E-2</c:v>
                </c:pt>
                <c:pt idx="16">
                  <c:v>2.0927106399999999E-2</c:v>
                </c:pt>
                <c:pt idx="17">
                  <c:v>2.1192598499999996E-2</c:v>
                </c:pt>
                <c:pt idx="18">
                  <c:v>2.1306010900000002E-2</c:v>
                </c:pt>
                <c:pt idx="19">
                  <c:v>2.1332495700000002E-2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төсөөлөл'!$B$7:$U$7</c:f>
              <c:numCache>
                <c:formatCode>0.0%</c:formatCode>
                <c:ptCount val="20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1.9999999878450582E-10</c:v>
                </c:pt>
                <c:pt idx="7">
                  <c:v>3.9999999756901163E-10</c:v>
                </c:pt>
                <c:pt idx="8">
                  <c:v>5.0000000584304868E-10</c:v>
                </c:pt>
                <c:pt idx="9">
                  <c:v>1.3000000009810718E-9</c:v>
                </c:pt>
                <c:pt idx="10">
                  <c:v>2.483820199999993E-3</c:v>
                </c:pt>
                <c:pt idx="11">
                  <c:v>4.7981678000000019E-3</c:v>
                </c:pt>
                <c:pt idx="12">
                  <c:v>7.2831715999999956E-3</c:v>
                </c:pt>
                <c:pt idx="13">
                  <c:v>9.8509381000000049E-3</c:v>
                </c:pt>
                <c:pt idx="14">
                  <c:v>1.1111575499999997E-2</c:v>
                </c:pt>
                <c:pt idx="15">
                  <c:v>1.1747995199999996E-2</c:v>
                </c:pt>
                <c:pt idx="16">
                  <c:v>1.2077244900000004E-2</c:v>
                </c:pt>
                <c:pt idx="17">
                  <c:v>1.2233999500000002E-2</c:v>
                </c:pt>
                <c:pt idx="18">
                  <c:v>1.2301399599999999E-2</c:v>
                </c:pt>
                <c:pt idx="19">
                  <c:v>1.2317715099999998E-2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-2.2508300000000146E-4</c:v>
                </c:pt>
                <c:pt idx="5">
                  <c:v>7.1120499999999254E-4</c:v>
                </c:pt>
                <c:pt idx="6">
                  <c:v>-4.3351440000000352E-4</c:v>
                </c:pt>
                <c:pt idx="7">
                  <c:v>-2.9332880000000118E-4</c:v>
                </c:pt>
                <c:pt idx="8">
                  <c:v>3.165094999999951E-4</c:v>
                </c:pt>
                <c:pt idx="9">
                  <c:v>-5.4908400000002186E-5</c:v>
                </c:pt>
                <c:pt idx="10">
                  <c:v>2.1020196000000003E-3</c:v>
                </c:pt>
                <c:pt idx="11">
                  <c:v>4.0688366000000012E-3</c:v>
                </c:pt>
                <c:pt idx="12">
                  <c:v>6.1356730000000055E-3</c:v>
                </c:pt>
                <c:pt idx="13">
                  <c:v>8.2032877999999969E-3</c:v>
                </c:pt>
                <c:pt idx="14">
                  <c:v>9.0465375000000053E-3</c:v>
                </c:pt>
                <c:pt idx="15">
                  <c:v>9.2258675000000071E-3</c:v>
                </c:pt>
                <c:pt idx="16">
                  <c:v>9.0364517999999977E-3</c:v>
                </c:pt>
                <c:pt idx="17">
                  <c:v>8.5959350999999986E-3</c:v>
                </c:pt>
                <c:pt idx="18">
                  <c:v>7.9951128999999985E-3</c:v>
                </c:pt>
                <c:pt idx="19">
                  <c:v>7.2961105999999991E-3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төсөөлөл'!$B$9:$U$9</c:f>
              <c:numCache>
                <c:formatCode>0.0%</c:formatCode>
                <c:ptCount val="20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2.2508300000000146E-4</c:v>
                </c:pt>
                <c:pt idx="5">
                  <c:v>-7.1120499999999254E-4</c:v>
                </c:pt>
                <c:pt idx="6">
                  <c:v>4.3351469999999284E-4</c:v>
                </c:pt>
                <c:pt idx="7">
                  <c:v>2.9332940000001526E-4</c:v>
                </c:pt>
                <c:pt idx="8">
                  <c:v>-3.165086000000006E-4</c:v>
                </c:pt>
                <c:pt idx="9">
                  <c:v>5.4910499999998308E-5</c:v>
                </c:pt>
                <c:pt idx="10">
                  <c:v>2.1062218000000056E-3</c:v>
                </c:pt>
                <c:pt idx="11">
                  <c:v>4.0845370999999988E-3</c:v>
                </c:pt>
                <c:pt idx="12">
                  <c:v>6.2789607999999934E-3</c:v>
                </c:pt>
                <c:pt idx="13">
                  <c:v>8.6405913000000105E-3</c:v>
                </c:pt>
                <c:pt idx="14">
                  <c:v>9.9836256999999932E-3</c:v>
                </c:pt>
                <c:pt idx="15">
                  <c:v>1.0912598799999991E-2</c:v>
                </c:pt>
                <c:pt idx="16">
                  <c:v>1.1676856100000004E-2</c:v>
                </c:pt>
                <c:pt idx="17">
                  <c:v>1.2392144000000008E-2</c:v>
                </c:pt>
                <c:pt idx="18">
                  <c:v>1.3111829400000002E-2</c:v>
                </c:pt>
                <c:pt idx="19">
                  <c:v>1.3840542500000002E-2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төсөөлөл'!$B$10:$U$10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1.9999999878450582E-10</c:v>
                </c:pt>
                <c:pt idx="7">
                  <c:v>2.9999998929497453E-10</c:v>
                </c:pt>
                <c:pt idx="8">
                  <c:v>5.0000000584304868E-10</c:v>
                </c:pt>
                <c:pt idx="9">
                  <c:v>1.2000000015888189E-9</c:v>
                </c:pt>
                <c:pt idx="10">
                  <c:v>2.4996489000000022E-3</c:v>
                </c:pt>
                <c:pt idx="11">
                  <c:v>4.8573134000000004E-3</c:v>
                </c:pt>
                <c:pt idx="12">
                  <c:v>7.4189489000000023E-3</c:v>
                </c:pt>
                <c:pt idx="13">
                  <c:v>1.00971601E-2</c:v>
                </c:pt>
                <c:pt idx="14">
                  <c:v>1.1426162600000005E-2</c:v>
                </c:pt>
                <c:pt idx="15">
                  <c:v>1.2102611400000001E-2</c:v>
                </c:pt>
                <c:pt idx="16">
                  <c:v>1.24543347E-2</c:v>
                </c:pt>
                <c:pt idx="17">
                  <c:v>1.2623101899999991E-2</c:v>
                </c:pt>
                <c:pt idx="18">
                  <c:v>1.2696531700000006E-2</c:v>
                </c:pt>
                <c:pt idx="19">
                  <c:v>1.2715433600000008E-2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төсөөлөл'!$B$11:$U$11</c:f>
              <c:numCache>
                <c:formatCode>0.0%</c:formatCode>
                <c:ptCount val="20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9.9999999392252895E-10</c:v>
                </c:pt>
                <c:pt idx="6">
                  <c:v>3.0000000705854289E-10</c:v>
                </c:pt>
                <c:pt idx="7">
                  <c:v>5.9999999635351737E-10</c:v>
                </c:pt>
                <c:pt idx="8">
                  <c:v>8.9999999453027616E-10</c:v>
                </c:pt>
                <c:pt idx="9">
                  <c:v>2.2000000043931321E-9</c:v>
                </c:pt>
                <c:pt idx="10">
                  <c:v>4.414538399999994E-3</c:v>
                </c:pt>
                <c:pt idx="11">
                  <c:v>8.6043473999999967E-3</c:v>
                </c:pt>
                <c:pt idx="12">
                  <c:v>1.318413510000001E-2</c:v>
                </c:pt>
                <c:pt idx="13">
                  <c:v>1.800096E-2</c:v>
                </c:pt>
                <c:pt idx="14">
                  <c:v>2.0404123999999992E-2</c:v>
                </c:pt>
                <c:pt idx="15">
                  <c:v>2.1632311000000008E-2</c:v>
                </c:pt>
                <c:pt idx="16">
                  <c:v>2.2272511699999987E-2</c:v>
                </c:pt>
                <c:pt idx="17">
                  <c:v>2.2580870300000003E-2</c:v>
                </c:pt>
                <c:pt idx="18">
                  <c:v>2.27157989E-2</c:v>
                </c:pt>
                <c:pt idx="19">
                  <c:v>2.2751513999999987E-2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төсөөлөл'!$B$13:$U$13</c:f>
              <c:numCache>
                <c:formatCode>0.0%</c:formatCode>
                <c:ptCount val="20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төсөөлөл'!$B$14:$U$14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төсөөлөл'!$B$15:$U$15</c:f>
              <c:numCache>
                <c:formatCode>0.0%</c:formatCode>
                <c:ptCount val="2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төсөөлөл'!$B$17:$U$17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0.12052697600000001</c:v>
                </c:pt>
                <c:pt idx="5">
                  <c:v>0.10708878600000001</c:v>
                </c:pt>
                <c:pt idx="6">
                  <c:v>9.8926502599999994E-2</c:v>
                </c:pt>
                <c:pt idx="7">
                  <c:v>9.1363779199999995E-2</c:v>
                </c:pt>
                <c:pt idx="8">
                  <c:v>7.4351633799999997E-2</c:v>
                </c:pt>
                <c:pt idx="9">
                  <c:v>6.0641870300000005E-2</c:v>
                </c:pt>
                <c:pt idx="10">
                  <c:v>6.6462398000000006E-2</c:v>
                </c:pt>
                <c:pt idx="11">
                  <c:v>6.5056694999999998E-2</c:v>
                </c:pt>
                <c:pt idx="12">
                  <c:v>7.3595975699999996E-2</c:v>
                </c:pt>
                <c:pt idx="13">
                  <c:v>8.1880936599999996E-2</c:v>
                </c:pt>
                <c:pt idx="14">
                  <c:v>7.5155343499999999E-2</c:v>
                </c:pt>
                <c:pt idx="15">
                  <c:v>7.3940887100000005E-2</c:v>
                </c:pt>
                <c:pt idx="16">
                  <c:v>7.2432193399999997E-2</c:v>
                </c:pt>
                <c:pt idx="17">
                  <c:v>7.1315215700000004E-2</c:v>
                </c:pt>
                <c:pt idx="18">
                  <c:v>6.9071763500000008E-2</c:v>
                </c:pt>
                <c:pt idx="19">
                  <c:v>6.6389948800000001E-2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төсөөлөл'!$B$12:$U$12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0.12054625599999999</c:v>
                </c:pt>
                <c:pt idx="5">
                  <c:v>0.107065727</c:v>
                </c:pt>
                <c:pt idx="6">
                  <c:v>9.8901450900000007E-2</c:v>
                </c:pt>
                <c:pt idx="7">
                  <c:v>9.1350585399999989E-2</c:v>
                </c:pt>
                <c:pt idx="8">
                  <c:v>7.4351626199999993E-2</c:v>
                </c:pt>
                <c:pt idx="9">
                  <c:v>5.4766753599999995E-2</c:v>
                </c:pt>
                <c:pt idx="10">
                  <c:v>5.4856279800000005E-2</c:v>
                </c:pt>
                <c:pt idx="11">
                  <c:v>6.0013856299999994E-2</c:v>
                </c:pt>
                <c:pt idx="12">
                  <c:v>7.0724379899999995E-2</c:v>
                </c:pt>
                <c:pt idx="13">
                  <c:v>8.7049755199999995E-2</c:v>
                </c:pt>
                <c:pt idx="14">
                  <c:v>8.5671239900000001E-2</c:v>
                </c:pt>
                <c:pt idx="15">
                  <c:v>7.7993389199999999E-2</c:v>
                </c:pt>
                <c:pt idx="16">
                  <c:v>7.1883487800000007E-2</c:v>
                </c:pt>
                <c:pt idx="17">
                  <c:v>6.5917680499999992E-2</c:v>
                </c:pt>
                <c:pt idx="18">
                  <c:v>6.1160488800000003E-2</c:v>
                </c:pt>
                <c:pt idx="19">
                  <c:v>5.6710551799999995E-2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төсөөлөл'!$B$16:$U$16</c:f>
              <c:numCache>
                <c:formatCode>0.0%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 sz="1200"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0323328"/>
        <c:scaling>
          <c:orientation val="minMax"/>
          <c:max val="0.22000000000000003"/>
          <c:min val="-4.0000000000000008E-2"/>
        </c:scaling>
        <c:delete val="0"/>
        <c:axPos val="l"/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3.7958392541071473E-2"/>
          <c:y val="2.4105807299452456E-2"/>
          <c:w val="0.92278353004613811"/>
          <c:h val="8.577395429173784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1"/>
          <c:order val="1"/>
          <c:tx>
            <c:strRef>
              <c:f>'2. ЭЗӨ-2'!$A$60</c:f>
              <c:strCache>
                <c:ptCount val="1"/>
                <c:pt idx="0">
                  <c:v>Үйлчилгээ (тээврээс бусад)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ЭЗӨ-2'!$V$60:$AI$60</c15:sqref>
                  </c15:fullRef>
                </c:ext>
              </c:extLst>
              <c:f>'2. ЭЗӨ-2'!$Z$60:$AI$60</c:f>
              <c:numCache>
                <c:formatCode>0.0%</c:formatCode>
                <c:ptCount val="10"/>
                <c:pt idx="0">
                  <c:v>5.7805549701910319E-2</c:v>
                </c:pt>
                <c:pt idx="1">
                  <c:v>9.2457769371469212E-2</c:v>
                </c:pt>
                <c:pt idx="2">
                  <c:v>5.0599018447890387E-2</c:v>
                </c:pt>
                <c:pt idx="3">
                  <c:v>6.7447488116153531E-2</c:v>
                </c:pt>
                <c:pt idx="4">
                  <c:v>3.6810091091040942E-2</c:v>
                </c:pt>
                <c:pt idx="5">
                  <c:v>4.7602294558386049E-2</c:v>
                </c:pt>
                <c:pt idx="6">
                  <c:v>6.9429259215627592E-2</c:v>
                </c:pt>
                <c:pt idx="7">
                  <c:v>0.10811604614510828</c:v>
                </c:pt>
                <c:pt idx="8">
                  <c:v>5.6323702914238272E-2</c:v>
                </c:pt>
                <c:pt idx="9">
                  <c:v>9.7594659905841041E-2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ser>
          <c:idx val="3"/>
          <c:order val="2"/>
          <c:tx>
            <c:strRef>
              <c:f>'2. ЭЗӨ-2'!$A$61</c:f>
              <c:strCache>
                <c:ptCount val="1"/>
                <c:pt idx="0">
                  <c:v>Бүт.цэвэр татвар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ЭЗӨ-2'!$V$61:$AI$61</c15:sqref>
                  </c15:fullRef>
                </c:ext>
              </c:extLst>
              <c:f>'2. ЭЗӨ-2'!$Z$61:$AI$61</c:f>
              <c:numCache>
                <c:formatCode>0.0%</c:formatCode>
                <c:ptCount val="10"/>
                <c:pt idx="0">
                  <c:v>9.7677528370431421E-2</c:v>
                </c:pt>
                <c:pt idx="1">
                  <c:v>0.13646737888890081</c:v>
                </c:pt>
                <c:pt idx="2">
                  <c:v>0.1202756607808817</c:v>
                </c:pt>
                <c:pt idx="3">
                  <c:v>9.3092371584513112E-2</c:v>
                </c:pt>
                <c:pt idx="4">
                  <c:v>-3.7130297238459842E-2</c:v>
                </c:pt>
                <c:pt idx="5">
                  <c:v>7.5792133372497794E-2</c:v>
                </c:pt>
                <c:pt idx="6">
                  <c:v>7.5979064886316561E-2</c:v>
                </c:pt>
                <c:pt idx="7">
                  <c:v>0.22233300825919144</c:v>
                </c:pt>
                <c:pt idx="8">
                  <c:v>0.13119727382860114</c:v>
                </c:pt>
                <c:pt idx="9">
                  <c:v>0.16421031535144626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F11-4CB6-97EA-4DD824801297}"/>
            </c:ext>
          </c:extLst>
        </c:ser>
        <c:ser>
          <c:idx val="0"/>
          <c:order val="4"/>
          <c:tx>
            <c:strRef>
              <c:f>'2. ЭЗӨ-2'!$A$62</c:f>
              <c:strCache>
                <c:ptCount val="1"/>
                <c:pt idx="0">
                  <c:v>Бусад (ХАА, татварыг хассан)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ЭЗӨ-2'!$V$62:$AI$62</c15:sqref>
                  </c15:fullRef>
                </c:ext>
              </c:extLst>
              <c:f>'2. ЭЗӨ-2'!$Z$62:$AI$62</c:f>
              <c:numCache>
                <c:formatCode>0.0%</c:formatCode>
                <c:ptCount val="10"/>
                <c:pt idx="0">
                  <c:v>-7.2838149243143469E-2</c:v>
                </c:pt>
                <c:pt idx="1">
                  <c:v>2.8984690989596995E-2</c:v>
                </c:pt>
                <c:pt idx="2">
                  <c:v>6.0614771319440708E-2</c:v>
                </c:pt>
                <c:pt idx="3">
                  <c:v>6.6640792905930724E-2</c:v>
                </c:pt>
                <c:pt idx="4">
                  <c:v>0.11526007552235429</c:v>
                </c:pt>
                <c:pt idx="5">
                  <c:v>0.12285471480706489</c:v>
                </c:pt>
                <c:pt idx="6">
                  <c:v>0.12089882972941779</c:v>
                </c:pt>
                <c:pt idx="7">
                  <c:v>8.7654871424134528E-2</c:v>
                </c:pt>
                <c:pt idx="8">
                  <c:v>8.5664486238378856E-2</c:v>
                </c:pt>
                <c:pt idx="9">
                  <c:v>0.1145171463386141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39-46FD-A5F5-F90847BC6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ЭЗӨ-2'!$A$58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ЭЗӨ-2'!$V$58:$AI$58</c15:sqref>
                        </c15:fullRef>
                        <c15:formulaRef>
                          <c15:sqref>'2. ЭЗӨ-2'!$Z$58:$AI$58</c15:sqref>
                        </c15:formulaRef>
                      </c:ext>
                    </c:extLst>
                    <c:numCache>
                      <c:formatCode>0.0%</c:formatCode>
                      <c:ptCount val="10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-0.24817099012329114</c:v>
                      </c:pt>
                      <c:pt idx="9">
                        <c:v>-0.26971357052909317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ЭЗӨ-2'!$A$59</c15:sqref>
                        </c15:formulaRef>
                      </c:ext>
                    </c:extLst>
                    <c:strCache>
                      <c:ptCount val="1"/>
                      <c:pt idx="0">
                        <c:v>Аж үйлдвэр, барилга</c:v>
                      </c:pt>
                    </c:strCache>
                  </c:strRef>
                </c:tx>
                <c:spPr>
                  <a:ln w="28575" cap="rnd">
                    <a:solidFill>
                      <a:srgbClr val="44546A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ЭЗӨ-2'!$V$59:$AI$59</c15:sqref>
                        </c15:fullRef>
                        <c15:formulaRef>
                          <c15:sqref>'2. ЭЗӨ-2'!$Z$59:$AI$59</c15:sqref>
                        </c15:formulaRef>
                      </c:ext>
                    </c:extLst>
                    <c:numCache>
                      <c:formatCode>0.0%</c:formatCode>
                      <c:ptCount val="10"/>
                      <c:pt idx="0">
                        <c:v>-6.8782677817115001E-2</c:v>
                      </c:pt>
                      <c:pt idx="1">
                        <c:v>4.096294197985606E-2</c:v>
                      </c:pt>
                      <c:pt idx="2">
                        <c:v>0.10181473698023646</c:v>
                      </c:pt>
                      <c:pt idx="3">
                        <c:v>0.10527258286438013</c:v>
                      </c:pt>
                      <c:pt idx="4">
                        <c:v>-2.2168260602651757E-2</c:v>
                      </c:pt>
                      <c:pt idx="5">
                        <c:v>6.8178221874723777E-2</c:v>
                      </c:pt>
                      <c:pt idx="6">
                        <c:v>6.6744585876494122E-2</c:v>
                      </c:pt>
                      <c:pt idx="7">
                        <c:v>5.1980462601391331E-2</c:v>
                      </c:pt>
                      <c:pt idx="8">
                        <c:v>7.7870730081029294E-2</c:v>
                      </c:pt>
                      <c:pt idx="9">
                        <c:v>7.9250060872437134E-2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D4F-48B3-8B9C-670A2AB53033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63637995594091468"/>
          <c:h val="0.14551250884052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6.7721886819894064E-2"/>
          <c:w val="0.96117425073635521"/>
          <c:h val="0.8285580696102730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ЭЗӨ-2'!$B$6:$AI$6</c15:sqref>
                  </c15:fullRef>
                </c:ext>
              </c:extLst>
              <c:f>'2. ЭЗӨ-2'!$Z$6:$AI$6</c:f>
              <c:numCache>
                <c:formatCode>0.0%</c:formatCode>
                <c:ptCount val="10"/>
                <c:pt idx="0">
                  <c:v>7.375625444457988E-2</c:v>
                </c:pt>
                <c:pt idx="1">
                  <c:v>4.9661734154289705E-2</c:v>
                </c:pt>
                <c:pt idx="2">
                  <c:v>5.8520568094366239E-2</c:v>
                </c:pt>
                <c:pt idx="3">
                  <c:v>7.6572400778825517E-2</c:v>
                </c:pt>
                <c:pt idx="4">
                  <c:v>4.0680972876864847E-2</c:v>
                </c:pt>
                <c:pt idx="5">
                  <c:v>0.10806983259007939</c:v>
                </c:pt>
                <c:pt idx="6">
                  <c:v>0.12879640287561156</c:v>
                </c:pt>
                <c:pt idx="7">
                  <c:v>5.4464965572854464E-3</c:v>
                </c:pt>
                <c:pt idx="8">
                  <c:v>0.2198051355181824</c:v>
                </c:pt>
                <c:pt idx="9">
                  <c:v>0.21003494304474524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D4D9E4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ЭЗӨ-2'!$B$9:$AI$9</c15:sqref>
                  </c15:fullRef>
                </c:ext>
              </c:extLst>
              <c:f>'2. ЭЗӨ-2'!$Z$9:$AI$9</c:f>
              <c:numCache>
                <c:formatCode>0.0%</c:formatCode>
                <c:ptCount val="10"/>
                <c:pt idx="0">
                  <c:v>0.10205872503707679</c:v>
                </c:pt>
                <c:pt idx="1">
                  <c:v>0.17844519850548884</c:v>
                </c:pt>
                <c:pt idx="2">
                  <c:v>-0.14289423138303994</c:v>
                </c:pt>
                <c:pt idx="3">
                  <c:v>7.1035440821110407E-2</c:v>
                </c:pt>
                <c:pt idx="4">
                  <c:v>-6.5710908470683796E-2</c:v>
                </c:pt>
                <c:pt idx="5">
                  <c:v>-0.21780850687729331</c:v>
                </c:pt>
                <c:pt idx="6">
                  <c:v>-5.1285943465969361E-2</c:v>
                </c:pt>
                <c:pt idx="7">
                  <c:v>0.21638832808851022</c:v>
                </c:pt>
                <c:pt idx="8">
                  <c:v>0.10479916104085468</c:v>
                </c:pt>
                <c:pt idx="9">
                  <c:v>2.5951437755454252E-2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8497B0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ЭЗӨ-2'!$B$13:$AI$13</c15:sqref>
                  </c15:fullRef>
                </c:ext>
              </c:extLst>
              <c:f>'2. ЭЗӨ-2'!$Z$13:$AI$13</c:f>
              <c:numCache>
                <c:formatCode>0.0%</c:formatCode>
                <c:ptCount val="10"/>
                <c:pt idx="0">
                  <c:v>-0.15656397355329554</c:v>
                </c:pt>
                <c:pt idx="1">
                  <c:v>1.2586157852250479E-2</c:v>
                </c:pt>
                <c:pt idx="2">
                  <c:v>0.42431908860742018</c:v>
                </c:pt>
                <c:pt idx="3">
                  <c:v>0.21558712202834859</c:v>
                </c:pt>
                <c:pt idx="4">
                  <c:v>0.4439939889731439</c:v>
                </c:pt>
                <c:pt idx="5">
                  <c:v>0.3099700737190717</c:v>
                </c:pt>
                <c:pt idx="6">
                  <c:v>0.12123326422443337</c:v>
                </c:pt>
                <c:pt idx="7">
                  <c:v>-5.5311242903806311E-2</c:v>
                </c:pt>
                <c:pt idx="8">
                  <c:v>-7.1613931705034092E-2</c:v>
                </c:pt>
                <c:pt idx="9">
                  <c:v>3.395674251024132E-2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44546A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ЭЗӨ-2'!$B$14:$AI$14</c15:sqref>
                  </c15:fullRef>
                </c:ext>
              </c:extLst>
              <c:f>'2. ЭЗӨ-2'!$Z$14:$AI$14</c:f>
              <c:numCache>
                <c:formatCode>0.0%</c:formatCode>
                <c:ptCount val="10"/>
                <c:pt idx="0">
                  <c:v>-4.3756165662399794E-2</c:v>
                </c:pt>
                <c:pt idx="1">
                  <c:v>-0.22234995367644311</c:v>
                </c:pt>
                <c:pt idx="2">
                  <c:v>-0.26554645966178364</c:v>
                </c:pt>
                <c:pt idx="3">
                  <c:v>-0.25106640052973828</c:v>
                </c:pt>
                <c:pt idx="4">
                  <c:v>-0.34011461739305177</c:v>
                </c:pt>
                <c:pt idx="5">
                  <c:v>-0.15102928208501415</c:v>
                </c:pt>
                <c:pt idx="6">
                  <c:v>-0.11051505869549842</c:v>
                </c:pt>
                <c:pt idx="7">
                  <c:v>-9.4940934393738075E-2</c:v>
                </c:pt>
                <c:pt idx="8">
                  <c:v>-0.17338998645598389</c:v>
                </c:pt>
                <c:pt idx="9">
                  <c:v>-0.23144248323756086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ЭЗӨ-2'!$B$7:$W$7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ЭЗӨ-2'!$B$8:$W$8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ЭЗӨ-2'!$B$10:$W$10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ЭЗӨ-2'!$B$11:$W$11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ЭЗӨ-2'!$B$12:$AC$12</c15:sqref>
                        </c15:fullRef>
                        <c15:formulaRef>
                          <c15:sqref>'2. ЭЗӨ-2'!$Z$12:$AC$12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-0.20032015631226616</c:v>
                      </c:pt>
                      <c:pt idx="1">
                        <c:v>-0.20976379582419266</c:v>
                      </c:pt>
                      <c:pt idx="2">
                        <c:v>0.1587726289456366</c:v>
                      </c:pt>
                      <c:pt idx="3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ЭЗӨ-2'!$B$4:$AI$4</c15:sqref>
                  </c15:fullRef>
                </c:ext>
              </c:extLst>
              <c:f>'2. ЭЗӨ-2'!$Z$4:$AI$4</c:f>
              <c:numCache>
                <c:formatCode>0.0%</c:formatCode>
                <c:ptCount val="10"/>
                <c:pt idx="0">
                  <c:v>-2.4505176830609487E-2</c:v>
                </c:pt>
                <c:pt idx="1">
                  <c:v>1.8343136835585971E-2</c:v>
                </c:pt>
                <c:pt idx="2">
                  <c:v>7.4398965656963023E-2</c:v>
                </c:pt>
                <c:pt idx="3">
                  <c:v>0.11212856309854624</c:v>
                </c:pt>
                <c:pt idx="4">
                  <c:v>7.8849435986273253E-2</c:v>
                </c:pt>
                <c:pt idx="5">
                  <c:v>4.9202117346843766E-2</c:v>
                </c:pt>
                <c:pt idx="6">
                  <c:v>8.8228664938577284E-2</c:v>
                </c:pt>
                <c:pt idx="7">
                  <c:v>7.1582647348251482E-2</c:v>
                </c:pt>
                <c:pt idx="8">
                  <c:v>7.9600378398019034E-2</c:v>
                </c:pt>
                <c:pt idx="9">
                  <c:v>3.8500640072879788E-2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ЭЗӨ-2'!$B$1:$AI$2</c15:sqref>
                        </c15:fullRef>
                        <c15:formulaRef>
                          <c15:sqref>'2. ЭЗӨ-2'!$Z$1:$AI$2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ЭЗӨ-2'!$B$5:$W$5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tickMarkSkip val="1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08296939396558E-2"/>
          <c:y val="4.6595494376216295E-2"/>
          <c:w val="0.8968116195907555"/>
          <c:h val="9.897998214230947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0411630836056E-2"/>
          <c:y val="2.3544616436814311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ЭЗӨ-2'!$A$29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ЭЗӨ-2'!$F$1:$AI$2</c15:sqref>
                  </c15:fullRef>
                </c:ext>
              </c:extLst>
              <c:f>'2. ЭЗӨ-2'!$R$1:$AI$2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ЭЗӨ-2'!$F$29:$AI$29</c15:sqref>
                  </c15:fullRef>
                </c:ext>
              </c:extLst>
              <c:f>'2. ЭЗӨ-2'!$R$29:$AI$29</c:f>
              <c:numCache>
                <c:formatCode>0.0%</c:formatCode>
                <c:ptCount val="18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0.16989874913343242</c:v>
                </c:pt>
                <c:pt idx="17">
                  <c:v>0.16885068721246682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ЭЗӨ-2'!$A$28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ЭЗӨ-2'!$F$1:$AI$2</c15:sqref>
                  </c15:fullRef>
                </c:ext>
              </c:extLst>
              <c:f>'2. ЭЗӨ-2'!$R$1:$AI$2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ЭЗӨ-2'!$F$28:$AI$28</c15:sqref>
                  </c15:fullRef>
                </c:ext>
              </c:extLst>
              <c:f>'2. ЭЗӨ-2'!$R$28:$AI$28</c:f>
              <c:numCache>
                <c:formatCode>0.0%</c:formatCode>
                <c:ptCount val="18"/>
                <c:pt idx="0">
                  <c:v>0.1281306218888798</c:v>
                </c:pt>
                <c:pt idx="1">
                  <c:v>5.6747710730702394E-2</c:v>
                </c:pt>
                <c:pt idx="2">
                  <c:v>6.1796898145201951E-2</c:v>
                </c:pt>
                <c:pt idx="3">
                  <c:v>5.8342017256078904E-3</c:v>
                </c:pt>
                <c:pt idx="4">
                  <c:v>-6.1849762313375911E-2</c:v>
                </c:pt>
                <c:pt idx="5">
                  <c:v>-1.9853061910816816E-2</c:v>
                </c:pt>
                <c:pt idx="6">
                  <c:v>-8.922958869298947E-3</c:v>
                </c:pt>
                <c:pt idx="7">
                  <c:v>3.19376211357707E-2</c:v>
                </c:pt>
                <c:pt idx="8">
                  <c:v>6.7273299685896903E-2</c:v>
                </c:pt>
                <c:pt idx="9">
                  <c:v>-3.9970843605378059E-3</c:v>
                </c:pt>
                <c:pt idx="10">
                  <c:v>-3.4754061182075469E-2</c:v>
                </c:pt>
                <c:pt idx="11">
                  <c:v>-1.4483842674438918E-2</c:v>
                </c:pt>
                <c:pt idx="12">
                  <c:v>-5.8670419446868349E-2</c:v>
                </c:pt>
                <c:pt idx="13">
                  <c:v>1.1834528518760212E-2</c:v>
                </c:pt>
                <c:pt idx="14">
                  <c:v>0.12776624744583631</c:v>
                </c:pt>
                <c:pt idx="15">
                  <c:v>0.13965255989739456</c:v>
                </c:pt>
                <c:pt idx="16">
                  <c:v>0.20087578370455961</c:v>
                </c:pt>
                <c:pt idx="17">
                  <c:v>0.18806867606206068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51147447232048E-2"/>
          <c:y val="3.7496540205201614E-2"/>
          <c:w val="0.94348852552767959"/>
          <c:h val="0.92679646862324028"/>
        </c:manualLayout>
      </c:layout>
      <c:barChart>
        <c:barDir val="col"/>
        <c:grouping val="clustered"/>
        <c:varyColors val="0"/>
        <c:ser>
          <c:idx val="0"/>
          <c:order val="0"/>
          <c:tx>
            <c:v>I улирал</c:v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val>
            <c:numRef>
              <c:f>[121]X!$CN$8:$CN$13</c:f>
              <c:numCache>
                <c:formatCode>General</c:formatCode>
                <c:ptCount val="6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  <c:pt idx="5">
                  <c:v>17.65884153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[121]X!$CM$8:$CM$13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A-D3CB-4250-BBE3-446270733712}"/>
            </c:ext>
          </c:extLst>
        </c:ser>
        <c:ser>
          <c:idx val="1"/>
          <c:order val="1"/>
          <c:tx>
            <c:strRef>
              <c:f>[121]X!$CO$7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B-4250-BBE3-446270733712}"/>
                </c:ext>
              </c:extLst>
            </c:dLbl>
            <c:numFmt formatCode="#,##0.0" sourceLinked="0"/>
            <c:spPr>
              <a:noFill/>
              <a:ln cap="rnd">
                <a:solidFill>
                  <a:sysClr val="windowText" lastClr="000000">
                    <a:lumMod val="50000"/>
                    <a:lumOff val="50000"/>
                  </a:sys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[121]X!$CO$8:$CO$13</c:f>
              <c:numCache>
                <c:formatCode>General</c:formatCode>
                <c:ptCount val="6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14.569993570000001</c:v>
                </c:pt>
                <c:pt idx="5">
                  <c:v>21.78784022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[121]X!$CM$8:$CM$13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D-D3CB-4250-BBE3-446270733712}"/>
            </c:ext>
          </c:extLst>
        </c:ser>
        <c:ser>
          <c:idx val="2"/>
          <c:order val="2"/>
          <c:tx>
            <c:strRef>
              <c:f>[121]X!$CP$7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44546A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lt1"/>
              </a:solidFill>
              <a:ln cap="rnd">
                <a:solidFill>
                  <a:sysClr val="windowText" lastClr="000000">
                    <a:lumMod val="50000"/>
                    <a:lumOff val="50000"/>
                  </a:sysClr>
                </a:solidFill>
                <a:round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[121]X!$CP$8:$CP$12</c:f>
              <c:numCache>
                <c:formatCode>General</c:formatCode>
                <c:ptCount val="5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18.490616329000002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[121]X!$CM$8:$CM$13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F-D3CB-4250-BBE3-446270733712}"/>
            </c:ext>
          </c:extLst>
        </c:ser>
        <c:ser>
          <c:idx val="3"/>
          <c:order val="3"/>
          <c:tx>
            <c:strRef>
              <c:f>[121]X!$CQ$7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val>
            <c:numRef>
              <c:f>[121]X!$CQ$8:$CQ$12</c:f>
              <c:numCache>
                <c:formatCode>General</c:formatCode>
                <c:ptCount val="5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19.860791461999998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[121]X!$CM$8:$CM$13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11-D3CB-4250-BBE3-44627073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сая тонн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286A6C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Хөдөлмөр'!$B$5:$AQ$5</c15:sqref>
                  </c15:fullRef>
                </c:ext>
              </c:extLst>
              <c:f>('3.1 Хөдөлмөр'!$B$5:$Q$5,'3.1 Хөдөлмөр'!$Z$5:$AQ$5)</c:f>
              <c:numCache>
                <c:formatCode>0.0%</c:formatCode>
                <c:ptCount val="18"/>
                <c:pt idx="0">
                  <c:v>2.4356441206491299E-2</c:v>
                </c:pt>
                <c:pt idx="1">
                  <c:v>1.7685829332099477E-2</c:v>
                </c:pt>
                <c:pt idx="2">
                  <c:v>1.2576131270606009E-2</c:v>
                </c:pt>
                <c:pt idx="3">
                  <c:v>-2.8594785802930678E-2</c:v>
                </c:pt>
                <c:pt idx="4">
                  <c:v>-5.4786340471787293E-2</c:v>
                </c:pt>
                <c:pt idx="5">
                  <c:v>-3.722272743755671E-2</c:v>
                </c:pt>
                <c:pt idx="6">
                  <c:v>-2.0608602142535647E-2</c:v>
                </c:pt>
                <c:pt idx="7">
                  <c:v>1.8639473054273903E-3</c:v>
                </c:pt>
                <c:pt idx="8">
                  <c:v>3.6030431396386939E-2</c:v>
                </c:pt>
                <c:pt idx="9">
                  <c:v>2.6192731648797454E-2</c:v>
                </c:pt>
                <c:pt idx="10">
                  <c:v>2.3486760108818328E-2</c:v>
                </c:pt>
                <c:pt idx="11">
                  <c:v>1.3329944028964221E-2</c:v>
                </c:pt>
                <c:pt idx="12">
                  <c:v>5.7989483999015976E-2</c:v>
                </c:pt>
                <c:pt idx="13">
                  <c:v>5.3323149163329052E-2</c:v>
                </c:pt>
                <c:pt idx="14">
                  <c:v>6.6532613597514514E-2</c:v>
                </c:pt>
                <c:pt idx="15">
                  <c:v>7.934252285538354E-2</c:v>
                </c:pt>
                <c:pt idx="16">
                  <c:v>3.3191021126760499E-2</c:v>
                </c:pt>
                <c:pt idx="17">
                  <c:v>2.9834983498349815E-2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Хөдөлмөр'!$B$6:$AQ$6</c15:sqref>
                  </c15:fullRef>
                </c:ext>
              </c:extLst>
              <c:f>('3.1 Хөдөлмөр'!$B$6:$Q$6,'3.1 Хөдөлмөр'!$Z$6:$AQ$6)</c:f>
              <c:numCache>
                <c:formatCode>0.0%</c:formatCode>
                <c:ptCount val="18"/>
                <c:pt idx="0">
                  <c:v>-1.1562052271301354E-2</c:v>
                </c:pt>
                <c:pt idx="1">
                  <c:v>-6.8683927923251543E-3</c:v>
                </c:pt>
                <c:pt idx="2">
                  <c:v>-3.1825847462790941E-3</c:v>
                </c:pt>
                <c:pt idx="3">
                  <c:v>-1.3643812538049302E-3</c:v>
                </c:pt>
                <c:pt idx="4">
                  <c:v>4.0515549783305362E-4</c:v>
                </c:pt>
                <c:pt idx="5">
                  <c:v>-2.1003980866597885E-4</c:v>
                </c:pt>
                <c:pt idx="6">
                  <c:v>1.9628126081407422E-3</c:v>
                </c:pt>
                <c:pt idx="7">
                  <c:v>-6.7081491363960683E-4</c:v>
                </c:pt>
                <c:pt idx="8">
                  <c:v>-1.0979617423019206E-3</c:v>
                </c:pt>
                <c:pt idx="9">
                  <c:v>1.6615284366660575E-3</c:v>
                </c:pt>
                <c:pt idx="10">
                  <c:v>2.7124411545982989E-3</c:v>
                </c:pt>
                <c:pt idx="11">
                  <c:v>1.4890766204517596E-3</c:v>
                </c:pt>
                <c:pt idx="12">
                  <c:v>1.0274199762620826E-3</c:v>
                </c:pt>
                <c:pt idx="13">
                  <c:v>3.3117342495328348E-4</c:v>
                </c:pt>
                <c:pt idx="14">
                  <c:v>-3.1690258407981861E-3</c:v>
                </c:pt>
                <c:pt idx="15">
                  <c:v>-1.7052721330112262E-3</c:v>
                </c:pt>
                <c:pt idx="16">
                  <c:v>1.4568661971830984E-3</c:v>
                </c:pt>
                <c:pt idx="17">
                  <c:v>8.8008800880088093E-5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Хөдөлмөр'!$B$7:$AQ$7</c15:sqref>
                  </c15:fullRef>
                </c:ext>
              </c:extLst>
              <c:f>('3.1 Хөдөлмөр'!$B$7:$Q$7,'3.1 Хөдөлмөр'!$Z$7:$AQ$7)</c:f>
              <c:numCache>
                <c:formatCode>0.0%</c:formatCode>
                <c:ptCount val="18"/>
                <c:pt idx="0">
                  <c:v>-3.3208008315463215E-2</c:v>
                </c:pt>
                <c:pt idx="1">
                  <c:v>-2.2301588644959378E-2</c:v>
                </c:pt>
                <c:pt idx="2">
                  <c:v>-1.5920423194715125E-2</c:v>
                </c:pt>
                <c:pt idx="3">
                  <c:v>-6.1225963861016048E-3</c:v>
                </c:pt>
                <c:pt idx="4">
                  <c:v>8.702608335568511E-3</c:v>
                </c:pt>
                <c:pt idx="5">
                  <c:v>8.2909211470057337E-3</c:v>
                </c:pt>
                <c:pt idx="6">
                  <c:v>-8.0093917327448967E-4</c:v>
                </c:pt>
                <c:pt idx="7">
                  <c:v>3.4234046011719626E-3</c:v>
                </c:pt>
                <c:pt idx="8">
                  <c:v>1.5562372965066587E-3</c:v>
                </c:pt>
                <c:pt idx="9">
                  <c:v>-1.2848713810319269E-3</c:v>
                </c:pt>
                <c:pt idx="10">
                  <c:v>-1.0736589048660308E-2</c:v>
                </c:pt>
                <c:pt idx="11">
                  <c:v>-1.6531411249322937E-2</c:v>
                </c:pt>
                <c:pt idx="12">
                  <c:v>-8.1092790983542939E-3</c:v>
                </c:pt>
                <c:pt idx="13">
                  <c:v>-1.0498432445788557E-2</c:v>
                </c:pt>
                <c:pt idx="14">
                  <c:v>2.7152330026367012E-3</c:v>
                </c:pt>
                <c:pt idx="15">
                  <c:v>-5.3526597508407915E-3</c:v>
                </c:pt>
                <c:pt idx="16">
                  <c:v>-6.7957746478873229E-3</c:v>
                </c:pt>
                <c:pt idx="17">
                  <c:v>2.6842684268426819E-3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Хөдөлмөр'!$B$8:$AQ$8</c15:sqref>
                  </c15:fullRef>
                </c:ext>
              </c:extLst>
              <c:f>('3.1 Хөдөлмөр'!$B$8:$Q$8,'3.1 Хөдөлмөр'!$Z$8:$AQ$8)</c:f>
              <c:numCache>
                <c:formatCode>0.0%</c:formatCode>
                <c:ptCount val="18"/>
                <c:pt idx="0">
                  <c:v>4.5599265841987499E-3</c:v>
                </c:pt>
                <c:pt idx="1">
                  <c:v>5.0069492637917932E-3</c:v>
                </c:pt>
                <c:pt idx="2">
                  <c:v>5.2454058756420223E-3</c:v>
                </c:pt>
                <c:pt idx="3">
                  <c:v>3.7826520494798083E-3</c:v>
                </c:pt>
                <c:pt idx="4">
                  <c:v>1.2474177807266448E-2</c:v>
                </c:pt>
                <c:pt idx="5">
                  <c:v>-9.3576031349618539E-4</c:v>
                </c:pt>
                <c:pt idx="6">
                  <c:v>-3.9093459647921653E-3</c:v>
                </c:pt>
                <c:pt idx="7">
                  <c:v>-9.8312797434039288E-3</c:v>
                </c:pt>
                <c:pt idx="8">
                  <c:v>-2.9577056778679032E-2</c:v>
                </c:pt>
                <c:pt idx="9">
                  <c:v>-1.2817168781909912E-2</c:v>
                </c:pt>
                <c:pt idx="10">
                  <c:v>-6.0440469886102934E-3</c:v>
                </c:pt>
                <c:pt idx="11">
                  <c:v>-8.0583087054441011E-4</c:v>
                </c:pt>
                <c:pt idx="12">
                  <c:v>-6.6415362751227492E-3</c:v>
                </c:pt>
                <c:pt idx="13">
                  <c:v>-7.7875078565610408E-3</c:v>
                </c:pt>
                <c:pt idx="14">
                  <c:v>1.0571256996756695E-3</c:v>
                </c:pt>
                <c:pt idx="15">
                  <c:v>4.6894983657808711E-3</c:v>
                </c:pt>
                <c:pt idx="16">
                  <c:v>1.7165492957746473E-3</c:v>
                </c:pt>
                <c:pt idx="17">
                  <c:v>-8.80088008800877E-5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Хөдөлмөр'!$B$9:$AQ$9</c15:sqref>
                  </c15:fullRef>
                </c:ext>
              </c:extLst>
              <c:f>('3.1 Хөдөлмөр'!$B$9:$Q$9,'3.1 Хөдөлмөр'!$Z$9:$AQ$9)</c:f>
              <c:numCache>
                <c:formatCode>0.0%</c:formatCode>
                <c:ptCount val="18"/>
                <c:pt idx="0">
                  <c:v>1.0857391678918278E-2</c:v>
                </c:pt>
                <c:pt idx="1">
                  <c:v>4.8611933926512437E-3</c:v>
                </c:pt>
                <c:pt idx="2">
                  <c:v>9.010605178566878E-3</c:v>
                </c:pt>
                <c:pt idx="3">
                  <c:v>3.3504494625491682E-2</c:v>
                </c:pt>
                <c:pt idx="4">
                  <c:v>2.4080635825910177E-2</c:v>
                </c:pt>
                <c:pt idx="5">
                  <c:v>3.033238564250754E-2</c:v>
                </c:pt>
                <c:pt idx="6">
                  <c:v>9.6922012152694161E-3</c:v>
                </c:pt>
                <c:pt idx="7">
                  <c:v>-8.8653437434564261E-3</c:v>
                </c:pt>
                <c:pt idx="8">
                  <c:v>2.5829644967041987E-3</c:v>
                </c:pt>
                <c:pt idx="9">
                  <c:v>-1.1470619808017923E-2</c:v>
                </c:pt>
                <c:pt idx="10">
                  <c:v>-6.6259580429869312E-3</c:v>
                </c:pt>
                <c:pt idx="11">
                  <c:v>5.5780981251128499E-3</c:v>
                </c:pt>
                <c:pt idx="12">
                  <c:v>2.4598805200890281E-2</c:v>
                </c:pt>
                <c:pt idx="13">
                  <c:v>3.2090470003203732E-2</c:v>
                </c:pt>
                <c:pt idx="14">
                  <c:v>1.5109185378371364E-3</c:v>
                </c:pt>
                <c:pt idx="15">
                  <c:v>-6.1579271469847671E-4</c:v>
                </c:pt>
                <c:pt idx="16">
                  <c:v>-1.814700704225353E-2</c:v>
                </c:pt>
                <c:pt idx="17">
                  <c:v>-2.1298129812981289E-2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Хөдөлмөр'!$B$1:$AQ$2</c15:sqref>
                  </c15:fullRef>
                </c:ext>
              </c:extLst>
              <c:f>'3.1 Хөдөлмөр'!$B$1:$AQ$2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Хөдөлмөр'!$B$4:$AQ$4</c15:sqref>
                  </c15:fullRef>
                </c:ext>
              </c:extLst>
              <c:f>('3.1 Хөдөлмөр'!$B$4:$Q$4,'3.1 Хөдөлмөр'!$Z$4:$AQ$4)</c:f>
              <c:numCache>
                <c:formatCode>0.0%</c:formatCode>
                <c:ptCount val="18"/>
                <c:pt idx="0">
                  <c:v>-4.9958329041378535E-3</c:v>
                </c:pt>
                <c:pt idx="1">
                  <c:v>-1.6160094487418508E-3</c:v>
                </c:pt>
                <c:pt idx="2">
                  <c:v>7.7291343838208348E-3</c:v>
                </c:pt>
                <c:pt idx="3">
                  <c:v>1.2264891642144171E-3</c:v>
                </c:pt>
                <c:pt idx="4">
                  <c:v>-9.1242335690859822E-3</c:v>
                </c:pt>
                <c:pt idx="5">
                  <c:v>2.5477922979444401E-4</c:v>
                </c:pt>
                <c:pt idx="6">
                  <c:v>-1.3663873457192111E-2</c:v>
                </c:pt>
                <c:pt idx="7">
                  <c:v>-1.4080086493900468E-2</c:v>
                </c:pt>
                <c:pt idx="8">
                  <c:v>9.4946146686167854E-3</c:v>
                </c:pt>
                <c:pt idx="9">
                  <c:v>2.2816001145036235E-3</c:v>
                </c:pt>
                <c:pt idx="10">
                  <c:v>2.7926071831592125E-3</c:v>
                </c:pt>
                <c:pt idx="11">
                  <c:v>2.9648494293617045E-3</c:v>
                </c:pt>
                <c:pt idx="12">
                  <c:v>6.8817850763485122E-2</c:v>
                </c:pt>
                <c:pt idx="13">
                  <c:v>6.7505827243030669E-2</c:v>
                </c:pt>
                <c:pt idx="14">
                  <c:v>6.8646864996865675E-2</c:v>
                </c:pt>
                <c:pt idx="15">
                  <c:v>7.645303396333647E-2</c:v>
                </c:pt>
                <c:pt idx="16">
                  <c:v>1.1461267605633818E-2</c:v>
                </c:pt>
                <c:pt idx="17">
                  <c:v>1.1177117711771212E-2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Хөдөлмөр'!$V$23:$AQ$23</c:f>
              <c:numCache>
                <c:formatCode>0.0%</c:formatCode>
                <c:ptCount val="22"/>
                <c:pt idx="0">
                  <c:v>0.11844645070142307</c:v>
                </c:pt>
                <c:pt idx="1">
                  <c:v>0.10137222290522792</c:v>
                </c:pt>
                <c:pt idx="2">
                  <c:v>9.8697337365996965E-2</c:v>
                </c:pt>
                <c:pt idx="3">
                  <c:v>8.1277602682170935E-2</c:v>
                </c:pt>
                <c:pt idx="4">
                  <c:v>6.5968783591076052E-2</c:v>
                </c:pt>
                <c:pt idx="5">
                  <c:v>6.5942509839401434E-2</c:v>
                </c:pt>
                <c:pt idx="6">
                  <c:v>7.3006348720875414E-2</c:v>
                </c:pt>
                <c:pt idx="7">
                  <c:v>7.5687400392389262E-2</c:v>
                </c:pt>
                <c:pt idx="8">
                  <c:v>8.7505730720989577E-2</c:v>
                </c:pt>
                <c:pt idx="9">
                  <c:v>8.3909003991721617E-2</c:v>
                </c:pt>
                <c:pt idx="10">
                  <c:v>7.4090799418320308E-2</c:v>
                </c:pt>
                <c:pt idx="11">
                  <c:v>8.1037648470775478E-2</c:v>
                </c:pt>
                <c:pt idx="12">
                  <c:v>8.4710252781078535E-2</c:v>
                </c:pt>
                <c:pt idx="13">
                  <c:v>7.8001155584401197E-2</c:v>
                </c:pt>
                <c:pt idx="14">
                  <c:v>5.4086196849431001E-2</c:v>
                </c:pt>
                <c:pt idx="15">
                  <c:v>5.2825251451467811E-2</c:v>
                </c:pt>
                <c:pt idx="16">
                  <c:v>6.5000000000000002E-2</c:v>
                </c:pt>
                <c:pt idx="17">
                  <c:v>5.6000000000000001E-2</c:v>
                </c:pt>
                <c:pt idx="18">
                  <c:v>5.2999999999999999E-2</c:v>
                </c:pt>
                <c:pt idx="19">
                  <c:v>3.9E-2</c:v>
                </c:pt>
                <c:pt idx="20">
                  <c:v>5.11E-2</c:v>
                </c:pt>
                <c:pt idx="21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Хөдөлмөр'!$V$1:$AQ$2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Хөдөлмөр'!$V$24:$AQ$24</c:f>
              <c:numCache>
                <c:formatCode>0.0%</c:formatCode>
                <c:ptCount val="22"/>
                <c:pt idx="0">
                  <c:v>2.3259436686843202E-2</c:v>
                </c:pt>
                <c:pt idx="1">
                  <c:v>1.377867367507846E-2</c:v>
                </c:pt>
                <c:pt idx="2">
                  <c:v>8.4653188587842584E-3</c:v>
                </c:pt>
                <c:pt idx="3">
                  <c:v>8.5862556519547707E-3</c:v>
                </c:pt>
                <c:pt idx="4">
                  <c:v>4.3627002297460023E-3</c:v>
                </c:pt>
                <c:pt idx="5">
                  <c:v>2.5313702341753898E-3</c:v>
                </c:pt>
                <c:pt idx="6">
                  <c:v>3.2058912093785126E-3</c:v>
                </c:pt>
                <c:pt idx="7">
                  <c:v>6.7381800338470674E-3</c:v>
                </c:pt>
                <c:pt idx="8">
                  <c:v>5.473811686345747E-3</c:v>
                </c:pt>
                <c:pt idx="9">
                  <c:v>2.291635943058729E-3</c:v>
                </c:pt>
                <c:pt idx="10">
                  <c:v>6.7550163352874826E-3</c:v>
                </c:pt>
                <c:pt idx="11">
                  <c:v>5.516492404427544E-3</c:v>
                </c:pt>
                <c:pt idx="12">
                  <c:v>3.2574003252533691E-3</c:v>
                </c:pt>
                <c:pt idx="13">
                  <c:v>4.9824683599407954E-3</c:v>
                </c:pt>
                <c:pt idx="14">
                  <c:v>1.1145761054063966E-2</c:v>
                </c:pt>
                <c:pt idx="15">
                  <c:v>8.0955106713549753E-3</c:v>
                </c:pt>
                <c:pt idx="16">
                  <c:v>4.6234153616703955E-3</c:v>
                </c:pt>
                <c:pt idx="17">
                  <c:v>5.1649081384195382E-3</c:v>
                </c:pt>
                <c:pt idx="18">
                  <c:v>5.2139132919077208E-3</c:v>
                </c:pt>
                <c:pt idx="19">
                  <c:v>4.5798197150334402E-3</c:v>
                </c:pt>
                <c:pt idx="20">
                  <c:v>6.771719703496942E-3</c:v>
                </c:pt>
                <c:pt idx="21">
                  <c:v>5.037078494473205E-3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Хөдөлмөр'!$V$25:$AQ$25</c:f>
              <c:numCache>
                <c:formatCode>0.0%</c:formatCode>
                <c:ptCount val="22"/>
                <c:pt idx="0">
                  <c:v>5.2985089887180932E-2</c:v>
                </c:pt>
                <c:pt idx="1">
                  <c:v>4.6547511799251276E-2</c:v>
                </c:pt>
                <c:pt idx="2">
                  <c:v>3.8520589844892081E-2</c:v>
                </c:pt>
                <c:pt idx="3">
                  <c:v>4.2925516999519832E-2</c:v>
                </c:pt>
                <c:pt idx="4">
                  <c:v>6.1621386043119251E-2</c:v>
                </c:pt>
                <c:pt idx="5">
                  <c:v>5.4956333146143566E-2</c:v>
                </c:pt>
                <c:pt idx="6">
                  <c:v>4.7006556608592695E-2</c:v>
                </c:pt>
                <c:pt idx="7">
                  <c:v>5.1517386328554987E-2</c:v>
                </c:pt>
                <c:pt idx="8">
                  <c:v>8.6017382312038843E-2</c:v>
                </c:pt>
                <c:pt idx="9">
                  <c:v>5.6147213127317117E-2</c:v>
                </c:pt>
                <c:pt idx="10">
                  <c:v>4.2287782375888101E-2</c:v>
                </c:pt>
                <c:pt idx="11">
                  <c:v>3.5463982384397609E-2</c:v>
                </c:pt>
                <c:pt idx="12">
                  <c:v>3.6359145632767785E-2</c:v>
                </c:pt>
                <c:pt idx="13">
                  <c:v>3.4080831309900243E-2</c:v>
                </c:pt>
                <c:pt idx="14">
                  <c:v>3.1786393468077545E-2</c:v>
                </c:pt>
                <c:pt idx="15">
                  <c:v>3.4273079049198449E-2</c:v>
                </c:pt>
                <c:pt idx="16">
                  <c:v>2.3591087811271293E-2</c:v>
                </c:pt>
                <c:pt idx="17">
                  <c:v>2.0241451601243403E-2</c:v>
                </c:pt>
                <c:pt idx="18">
                  <c:v>3.0200180092817074E-2</c:v>
                </c:pt>
                <c:pt idx="19">
                  <c:v>3.7301420673245156E-2</c:v>
                </c:pt>
                <c:pt idx="20">
                  <c:v>2.5196609910666565E-2</c:v>
                </c:pt>
                <c:pt idx="21">
                  <c:v>1.90776832281087E-2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Хөдөлмөр'!$V$22:$AQ$22</c:f>
              <c:numCache>
                <c:formatCode>0.0%</c:formatCode>
                <c:ptCount val="22"/>
                <c:pt idx="0">
                  <c:v>0.18718267809463718</c:v>
                </c:pt>
                <c:pt idx="1">
                  <c:v>0.15633842066229148</c:v>
                </c:pt>
                <c:pt idx="2">
                  <c:v>0.14155527734254933</c:v>
                </c:pt>
                <c:pt idx="3">
                  <c:v>0.12893192275508158</c:v>
                </c:pt>
                <c:pt idx="4">
                  <c:v>0.12761894634843304</c:v>
                </c:pt>
                <c:pt idx="5">
                  <c:v>0.11966713985458782</c:v>
                </c:pt>
                <c:pt idx="6">
                  <c:v>0.1196363215682975</c:v>
                </c:pt>
                <c:pt idx="7">
                  <c:v>0.12969661628461751</c:v>
                </c:pt>
                <c:pt idx="8">
                  <c:v>0.17099906787292399</c:v>
                </c:pt>
                <c:pt idx="9">
                  <c:v>0.13750792735996825</c:v>
                </c:pt>
                <c:pt idx="10">
                  <c:v>0.11971480786690619</c:v>
                </c:pt>
                <c:pt idx="11">
                  <c:v>0.11894856873230576</c:v>
                </c:pt>
                <c:pt idx="12">
                  <c:v>0.12112837002883377</c:v>
                </c:pt>
                <c:pt idx="13">
                  <c:v>0.11423630436511094</c:v>
                </c:pt>
                <c:pt idx="14">
                  <c:v>9.4944862690958934E-2</c:v>
                </c:pt>
                <c:pt idx="15">
                  <c:v>9.3105899076048326E-2</c:v>
                </c:pt>
                <c:pt idx="16">
                  <c:v>9.1597495267220039E-2</c:v>
                </c:pt>
                <c:pt idx="17">
                  <c:v>8.0387479216366658E-2</c:v>
                </c:pt>
                <c:pt idx="18">
                  <c:v>8.6444552192283738E-2</c:v>
                </c:pt>
                <c:pt idx="19">
                  <c:v>7.9011827279725666E-2</c:v>
                </c:pt>
                <c:pt idx="20">
                  <c:v>8.1607863008183706E-2</c:v>
                </c:pt>
                <c:pt idx="21">
                  <c:v>8.0496843261048584E-2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Хөдөлмөр'!$V$1:$AQ$2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Хөдөлмөр'!$V$20:$AQ$20</c:f>
              <c:numCache>
                <c:formatCode>0.0%</c:formatCode>
                <c:ptCount val="22"/>
                <c:pt idx="0">
                  <c:v>0.60714165316652469</c:v>
                </c:pt>
                <c:pt idx="1">
                  <c:v>0.60808550133437156</c:v>
                </c:pt>
                <c:pt idx="2">
                  <c:v>0.60114151206054323</c:v>
                </c:pt>
                <c:pt idx="3">
                  <c:v>0.60671534476305544</c:v>
                </c:pt>
                <c:pt idx="4">
                  <c:v>0.5896744168537158</c:v>
                </c:pt>
                <c:pt idx="5">
                  <c:v>0.59756702318490984</c:v>
                </c:pt>
                <c:pt idx="6">
                  <c:v>0.5900540285100857</c:v>
                </c:pt>
                <c:pt idx="7">
                  <c:v>0.56993456275468835</c:v>
                </c:pt>
                <c:pt idx="8">
                  <c:v>0.54900461599832839</c:v>
                </c:pt>
                <c:pt idx="9">
                  <c:v>0.5682803910453551</c:v>
                </c:pt>
                <c:pt idx="10">
                  <c:v>0.57851201476563929</c:v>
                </c:pt>
                <c:pt idx="11">
                  <c:v>0.58275635969705319</c:v>
                </c:pt>
                <c:pt idx="12">
                  <c:v>0.57998657391661068</c:v>
                </c:pt>
                <c:pt idx="13">
                  <c:v>0.59349565998400977</c:v>
                </c:pt>
                <c:pt idx="14">
                  <c:v>0.59232050847369955</c:v>
                </c:pt>
                <c:pt idx="15">
                  <c:v>0.57927146984984124</c:v>
                </c:pt>
                <c:pt idx="16">
                  <c:v>0.59</c:v>
                </c:pt>
                <c:pt idx="17">
                  <c:v>0.59599999999999997</c:v>
                </c:pt>
                <c:pt idx="18">
                  <c:v>0.61599999999999999</c:v>
                </c:pt>
                <c:pt idx="19">
                  <c:v>0.60499999999999998</c:v>
                </c:pt>
                <c:pt idx="20">
                  <c:v>0.61109999999999998</c:v>
                </c:pt>
                <c:pt idx="21">
                  <c:v>0.622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cat>
            <c:multiLvlStrRef>
              <c:f>'3.1 Хөдөлмөр'!$V$1:$AQ$2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Хөдөлмөр'!$V$21:$AQ$21</c:f>
              <c:numCache>
                <c:formatCode>0.0%</c:formatCode>
                <c:ptCount val="22"/>
                <c:pt idx="0">
                  <c:v>0.53522787927595539</c:v>
                </c:pt>
                <c:pt idx="1">
                  <c:v>0.54644252234766633</c:v>
                </c:pt>
                <c:pt idx="2">
                  <c:v>0.54181044543999823</c:v>
                </c:pt>
                <c:pt idx="3">
                  <c:v>0.55740297603022748</c:v>
                </c:pt>
                <c:pt idx="4">
                  <c:v>0.5507738422952223</c:v>
                </c:pt>
                <c:pt idx="5">
                  <c:v>0.55816195387883705</c:v>
                </c:pt>
                <c:pt idx="6">
                  <c:v>0.54697633834052106</c:v>
                </c:pt>
                <c:pt idx="7">
                  <c:v>0.526797697306013</c:v>
                </c:pt>
                <c:pt idx="8">
                  <c:v>0.50096356590619839</c:v>
                </c:pt>
                <c:pt idx="9">
                  <c:v>0.52059654944471323</c:v>
                </c:pt>
                <c:pt idx="10">
                  <c:v>0.53564959711854987</c:v>
                </c:pt>
                <c:pt idx="11">
                  <c:v>0.53553115467581469</c:v>
                </c:pt>
                <c:pt idx="12">
                  <c:v>0.53085576463050277</c:v>
                </c:pt>
                <c:pt idx="13">
                  <c:v>0.54720231267093022</c:v>
                </c:pt>
                <c:pt idx="14">
                  <c:v>0.56028414485443589</c:v>
                </c:pt>
                <c:pt idx="15">
                  <c:v>0.54867130879636195</c:v>
                </c:pt>
                <c:pt idx="16">
                  <c:v>0.55200000000000005</c:v>
                </c:pt>
                <c:pt idx="17">
                  <c:v>0.56299999999999994</c:v>
                </c:pt>
                <c:pt idx="18">
                  <c:v>0.58399999999999996</c:v>
                </c:pt>
                <c:pt idx="19">
                  <c:v>0.58199999999999996</c:v>
                </c:pt>
                <c:pt idx="20">
                  <c:v>0.57989999999999997</c:v>
                </c:pt>
                <c:pt idx="21">
                  <c:v>0.58599999999999997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Хөдөлмөр'!$Z$29:$AQ$29</c:f>
              <c:numCache>
                <c:formatCode>0.0%</c:formatCode>
                <c:ptCount val="18"/>
                <c:pt idx="0">
                  <c:v>-3.0205689821533703E-2</c:v>
                </c:pt>
                <c:pt idx="1">
                  <c:v>-2.490885796469958E-2</c:v>
                </c:pt>
                <c:pt idx="2">
                  <c:v>-6.5141507597680079E-3</c:v>
                </c:pt>
                <c:pt idx="3">
                  <c:v>-3.4345894067764504E-2</c:v>
                </c:pt>
                <c:pt idx="4">
                  <c:v>3.886181015075333E-2</c:v>
                </c:pt>
                <c:pt idx="5">
                  <c:v>1.803401099387867E-2</c:v>
                </c:pt>
                <c:pt idx="6">
                  <c:v>-5.5587349179880199E-3</c:v>
                </c:pt>
                <c:pt idx="7">
                  <c:v>7.6349589707655693E-3</c:v>
                </c:pt>
                <c:pt idx="8">
                  <c:v>-2.9415472936911808E-3</c:v>
                </c:pt>
                <c:pt idx="9">
                  <c:v>-3.6618673805303135E-3</c:v>
                </c:pt>
                <c:pt idx="10">
                  <c:v>1.2312692743469711E-2</c:v>
                </c:pt>
                <c:pt idx="11">
                  <c:v>1.1548995618000352E-2</c:v>
                </c:pt>
                <c:pt idx="12">
                  <c:v>5.8516652960526327E-2</c:v>
                </c:pt>
                <c:pt idx="13">
                  <c:v>6.9365025268675481E-2</c:v>
                </c:pt>
                <c:pt idx="14">
                  <c:v>7.240804528241078E-2</c:v>
                </c:pt>
                <c:pt idx="15">
                  <c:v>4.9555382888716207E-2</c:v>
                </c:pt>
                <c:pt idx="16">
                  <c:v>-1.9140282319164207E-2</c:v>
                </c:pt>
                <c:pt idx="17">
                  <c:v>-3.2835587522476742E-2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Хөдөлмөр'!$Z$30:$AQ$30</c:f>
              <c:numCache>
                <c:formatCode>0.0%</c:formatCode>
                <c:ptCount val="18"/>
                <c:pt idx="0">
                  <c:v>-7.1426759359617328E-3</c:v>
                </c:pt>
                <c:pt idx="1">
                  <c:v>-5.4982072746703019E-3</c:v>
                </c:pt>
                <c:pt idx="2">
                  <c:v>-2.702550726894448E-3</c:v>
                </c:pt>
                <c:pt idx="3">
                  <c:v>-8.0214466203145478E-3</c:v>
                </c:pt>
                <c:pt idx="4">
                  <c:v>-4.5657457997103704E-3</c:v>
                </c:pt>
                <c:pt idx="5">
                  <c:v>1.9448112351871617E-3</c:v>
                </c:pt>
                <c:pt idx="6">
                  <c:v>3.467725408529178E-3</c:v>
                </c:pt>
                <c:pt idx="7">
                  <c:v>1.0572986508549091E-2</c:v>
                </c:pt>
                <c:pt idx="8">
                  <c:v>6.6073427769988624E-3</c:v>
                </c:pt>
                <c:pt idx="9">
                  <c:v>4.3410628368845674E-3</c:v>
                </c:pt>
                <c:pt idx="10">
                  <c:v>-1.3513501616778255E-3</c:v>
                </c:pt>
                <c:pt idx="11">
                  <c:v>5.7438885788533723E-3</c:v>
                </c:pt>
                <c:pt idx="12">
                  <c:v>1.5185458257713244E-2</c:v>
                </c:pt>
                <c:pt idx="13">
                  <c:v>7.9493098436664317E-3</c:v>
                </c:pt>
                <c:pt idx="14">
                  <c:v>1.3035311417291112E-2</c:v>
                </c:pt>
                <c:pt idx="15">
                  <c:v>1.3554346887680225E-2</c:v>
                </c:pt>
                <c:pt idx="16">
                  <c:v>7.5763617513358314E-3</c:v>
                </c:pt>
                <c:pt idx="17">
                  <c:v>4.3780783363302281E-3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Хөдөлмөр'!$Z$31:$AQ$31</c:f>
              <c:numCache>
                <c:formatCode>0.0%</c:formatCode>
                <c:ptCount val="18"/>
                <c:pt idx="0">
                  <c:v>-4.5322968798796968E-3</c:v>
                </c:pt>
                <c:pt idx="1">
                  <c:v>-6.6838926619152972E-3</c:v>
                </c:pt>
                <c:pt idx="2">
                  <c:v>-7.6344462755580959E-3</c:v>
                </c:pt>
                <c:pt idx="3">
                  <c:v>-9.4207611833674234E-3</c:v>
                </c:pt>
                <c:pt idx="4">
                  <c:v>-3.6472995544467677E-3</c:v>
                </c:pt>
                <c:pt idx="5">
                  <c:v>3.8347796372779287E-3</c:v>
                </c:pt>
                <c:pt idx="6">
                  <c:v>-6.0680942901579649E-3</c:v>
                </c:pt>
                <c:pt idx="7">
                  <c:v>-1.0216403868521479E-2</c:v>
                </c:pt>
                <c:pt idx="8">
                  <c:v>2.539703304714154E-2</c:v>
                </c:pt>
                <c:pt idx="9">
                  <c:v>2.633397243425098E-2</c:v>
                </c:pt>
                <c:pt idx="10">
                  <c:v>2.9180359908125807E-2</c:v>
                </c:pt>
                <c:pt idx="11">
                  <c:v>2.5109328185067829E-2</c:v>
                </c:pt>
                <c:pt idx="12">
                  <c:v>-1.4542096755898286E-3</c:v>
                </c:pt>
                <c:pt idx="13">
                  <c:v>-7.8265505231864801E-3</c:v>
                </c:pt>
                <c:pt idx="14">
                  <c:v>-2.4952662960277287E-3</c:v>
                </c:pt>
                <c:pt idx="15">
                  <c:v>1.3036346369679723E-2</c:v>
                </c:pt>
                <c:pt idx="16">
                  <c:v>2.0735305845761176E-3</c:v>
                </c:pt>
                <c:pt idx="17">
                  <c:v>-1.0945195840825627E-3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Хөдөлмөр'!$Z$32:$AQ$32</c:f>
              <c:numCache>
                <c:formatCode>0.0%</c:formatCode>
                <c:ptCount val="18"/>
                <c:pt idx="0">
                  <c:v>2.0570731737188017E-2</c:v>
                </c:pt>
                <c:pt idx="1">
                  <c:v>1.9993168111774515E-2</c:v>
                </c:pt>
                <c:pt idx="2">
                  <c:v>-1.8755217592532449E-3</c:v>
                </c:pt>
                <c:pt idx="3">
                  <c:v>-7.793416405890416E-3</c:v>
                </c:pt>
                <c:pt idx="4">
                  <c:v>-7.6671038186004624E-3</c:v>
                </c:pt>
                <c:pt idx="5">
                  <c:v>-5.4927206685763267E-3</c:v>
                </c:pt>
                <c:pt idx="6">
                  <c:v>5.7959824385813681E-3</c:v>
                </c:pt>
                <c:pt idx="7">
                  <c:v>1.4608328205420053E-2</c:v>
                </c:pt>
                <c:pt idx="8">
                  <c:v>6.2802935290699391E-3</c:v>
                </c:pt>
                <c:pt idx="9">
                  <c:v>-1.8919798864088545E-3</c:v>
                </c:pt>
                <c:pt idx="10">
                  <c:v>-4.2820633136162302E-3</c:v>
                </c:pt>
                <c:pt idx="11">
                  <c:v>-1.6294757126849083E-2</c:v>
                </c:pt>
                <c:pt idx="12">
                  <c:v>-2.9358907100725971E-3</c:v>
                </c:pt>
                <c:pt idx="13">
                  <c:v>2.8578026425016868E-3</c:v>
                </c:pt>
                <c:pt idx="14">
                  <c:v>5.1424475599602471E-3</c:v>
                </c:pt>
                <c:pt idx="15">
                  <c:v>1.5194681861348524E-2</c:v>
                </c:pt>
                <c:pt idx="16">
                  <c:v>1.706675173458809E-2</c:v>
                </c:pt>
                <c:pt idx="17">
                  <c:v>4.221718395747003E-3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B99E66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Хөдөлмөр'!$Z$33:$AQ$33</c:f>
              <c:numCache>
                <c:formatCode>0.0%</c:formatCode>
                <c:ptCount val="18"/>
                <c:pt idx="0">
                  <c:v>4.0590344571784869E-4</c:v>
                </c:pt>
                <c:pt idx="1">
                  <c:v>6.3569257191336808E-3</c:v>
                </c:pt>
                <c:pt idx="2">
                  <c:v>1.2870854582181667E-2</c:v>
                </c:pt>
                <c:pt idx="3">
                  <c:v>3.7570291786116101E-3</c:v>
                </c:pt>
                <c:pt idx="4">
                  <c:v>-2.0275875621019176E-2</c:v>
                </c:pt>
                <c:pt idx="5">
                  <c:v>-1.943798752114614E-2</c:v>
                </c:pt>
                <c:pt idx="6">
                  <c:v>-1.6955969751366297E-2</c:v>
                </c:pt>
                <c:pt idx="7">
                  <c:v>-1.9720531690504046E-2</c:v>
                </c:pt>
                <c:pt idx="8">
                  <c:v>-3.6544198572927623E-3</c:v>
                </c:pt>
                <c:pt idx="9">
                  <c:v>-1.0219585428499062E-2</c:v>
                </c:pt>
                <c:pt idx="10">
                  <c:v>-1.7483918052717533E-3</c:v>
                </c:pt>
                <c:pt idx="11">
                  <c:v>4.6437307416926817E-3</c:v>
                </c:pt>
                <c:pt idx="12">
                  <c:v>1.4254090573956449E-2</c:v>
                </c:pt>
                <c:pt idx="13">
                  <c:v>8.4103011380561588E-3</c:v>
                </c:pt>
                <c:pt idx="14">
                  <c:v>1.1976103188032128E-2</c:v>
                </c:pt>
                <c:pt idx="15">
                  <c:v>1.8993352326685659E-2</c:v>
                </c:pt>
                <c:pt idx="16">
                  <c:v>2.5520376425552275E-2</c:v>
                </c:pt>
                <c:pt idx="17">
                  <c:v>3.6431866155890856E-2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Хөдөлмөр'!$Z$34:$AQ$34</c:f>
              <c:numCache>
                <c:formatCode>0.0%</c:formatCode>
                <c:ptCount val="18"/>
                <c:pt idx="0">
                  <c:v>1.2184976498715371E-2</c:v>
                </c:pt>
                <c:pt idx="1">
                  <c:v>6.1082587547550068E-3</c:v>
                </c:pt>
                <c:pt idx="2">
                  <c:v>2.8392354307514665E-3</c:v>
                </c:pt>
                <c:pt idx="3">
                  <c:v>-2.0867709659477718E-3</c:v>
                </c:pt>
                <c:pt idx="4">
                  <c:v>-1.9882866064906381E-2</c:v>
                </c:pt>
                <c:pt idx="5">
                  <c:v>-1.2390261600313878E-2</c:v>
                </c:pt>
                <c:pt idx="6">
                  <c:v>-2.899691918363046E-3</c:v>
                </c:pt>
                <c:pt idx="7">
                  <c:v>2.107483433579545E-4</c:v>
                </c:pt>
                <c:pt idx="8">
                  <c:v>9.3043141113692725E-3</c:v>
                </c:pt>
                <c:pt idx="9">
                  <c:v>1.2878486416090875E-2</c:v>
                </c:pt>
                <c:pt idx="10">
                  <c:v>9.8767410188035695E-3</c:v>
                </c:pt>
                <c:pt idx="11">
                  <c:v>3.7325516297862476E-3</c:v>
                </c:pt>
                <c:pt idx="12">
                  <c:v>-9.2215148593466408E-3</c:v>
                </c:pt>
                <c:pt idx="13">
                  <c:v>-3.5720386889304583E-3</c:v>
                </c:pt>
                <c:pt idx="14">
                  <c:v>2.7504162973706133E-3</c:v>
                </c:pt>
                <c:pt idx="15">
                  <c:v>7.77000777000777E-3</c:v>
                </c:pt>
                <c:pt idx="16">
                  <c:v>1.5072972326341817E-2</c:v>
                </c:pt>
                <c:pt idx="17">
                  <c:v>1.0397936048784312E-2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Хөдөлмөр'!$Z$35:$AQ$35</c:f>
              <c:numCache>
                <c:formatCode>0.0%</c:formatCode>
                <c:ptCount val="18"/>
                <c:pt idx="0">
                  <c:v>3.2624489449572219E-2</c:v>
                </c:pt>
                <c:pt idx="1">
                  <c:v>2.4430453701050611E-2</c:v>
                </c:pt>
                <c:pt idx="2">
                  <c:v>2.0354774664884671E-2</c:v>
                </c:pt>
                <c:pt idx="3">
                  <c:v>4.1634446530280774E-3</c:v>
                </c:pt>
                <c:pt idx="4">
                  <c:v>-8.1556317842206696E-2</c:v>
                </c:pt>
                <c:pt idx="5">
                  <c:v>-5.3560354537822541E-2</c:v>
                </c:pt>
                <c:pt idx="6">
                  <c:v>-1.1873430573637361E-2</c:v>
                </c:pt>
                <c:pt idx="7">
                  <c:v>-8.25208703106268E-4</c:v>
                </c:pt>
                <c:pt idx="8">
                  <c:v>2.8735779282520298E-2</c:v>
                </c:pt>
                <c:pt idx="9">
                  <c:v>2.5728032413269215E-2</c:v>
                </c:pt>
                <c:pt idx="10">
                  <c:v>4.9256053124347721E-3</c:v>
                </c:pt>
                <c:pt idx="11">
                  <c:v>-6.8121063497738376E-3</c:v>
                </c:pt>
                <c:pt idx="12">
                  <c:v>3.6826685855263219E-2</c:v>
                </c:pt>
                <c:pt idx="13">
                  <c:v>2.086736756801762E-2</c:v>
                </c:pt>
                <c:pt idx="14">
                  <c:v>1.027482340934124E-2</c:v>
                </c:pt>
                <c:pt idx="15">
                  <c:v>2.3396356729690083E-2</c:v>
                </c:pt>
                <c:pt idx="16">
                  <c:v>1.4594465268362762E-2</c:v>
                </c:pt>
                <c:pt idx="17">
                  <c:v>3.1662887968102661E-2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Хөдөлмөр'!$Z$1:$AQ$2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Хөдөлмөр'!$Z$28:$AQ$28</c:f>
              <c:numCache>
                <c:formatCode>0.0%</c:formatCode>
                <c:ptCount val="18"/>
                <c:pt idx="0">
                  <c:v>2.390456370190952E-2</c:v>
                </c:pt>
                <c:pt idx="1">
                  <c:v>1.9796987946105515E-2</c:v>
                </c:pt>
                <c:pt idx="2">
                  <c:v>1.733819515634405E-2</c:v>
                </c:pt>
                <c:pt idx="3">
                  <c:v>-5.3746973971739442E-2</c:v>
                </c:pt>
                <c:pt idx="4">
                  <c:v>-9.8737670393137744E-2</c:v>
                </c:pt>
                <c:pt idx="5">
                  <c:v>-6.7064347517939882E-2</c:v>
                </c:pt>
                <c:pt idx="6">
                  <c:v>-3.4087111507185019E-2</c:v>
                </c:pt>
                <c:pt idx="7">
                  <c:v>2.2648777659608488E-3</c:v>
                </c:pt>
                <c:pt idx="8">
                  <c:v>6.9733535440289041E-2</c:v>
                </c:pt>
                <c:pt idx="9">
                  <c:v>5.3504503852693341E-2</c:v>
                </c:pt>
                <c:pt idx="10">
                  <c:v>4.8908311551798755E-2</c:v>
                </c:pt>
                <c:pt idx="11">
                  <c:v>2.7671631276777298E-2</c:v>
                </c:pt>
                <c:pt idx="12">
                  <c:v>0.11117215857531759</c:v>
                </c:pt>
                <c:pt idx="13">
                  <c:v>9.8052075705586939E-2</c:v>
                </c:pt>
                <c:pt idx="14">
                  <c:v>0.11309188085837851</c:v>
                </c:pt>
                <c:pt idx="15">
                  <c:v>0.14150047483380823</c:v>
                </c:pt>
                <c:pt idx="16">
                  <c:v>6.2764175771592434E-2</c:v>
                </c:pt>
                <c:pt idx="17">
                  <c:v>5.3162379798295634E-2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9883579937123246"/>
          <c:y val="0.59034676641214101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f>'3.1 Хөдөлмөр'!$B$1:$AQ$2</c:f>
              <c:multiLvlStrCache>
                <c:ptCount val="2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Хөдөлмөр'!$B$39:$AQ$39</c:f>
              <c:numCache>
                <c:formatCode>0.0%</c:formatCode>
                <c:ptCount val="26"/>
                <c:pt idx="0">
                  <c:v>4.093076842873522E-2</c:v>
                </c:pt>
                <c:pt idx="1">
                  <c:v>6.1038692323608368E-2</c:v>
                </c:pt>
                <c:pt idx="2">
                  <c:v>7.9401611047180687E-2</c:v>
                </c:pt>
                <c:pt idx="3">
                  <c:v>7.8352103186062116E-2</c:v>
                </c:pt>
                <c:pt idx="4">
                  <c:v>0.15978467415503883</c:v>
                </c:pt>
                <c:pt idx="5">
                  <c:v>0.13219383775351035</c:v>
                </c:pt>
                <c:pt idx="6">
                  <c:v>0.13045163791432457</c:v>
                </c:pt>
                <c:pt idx="7">
                  <c:v>0.10927546192984017</c:v>
                </c:pt>
                <c:pt idx="8">
                  <c:v>8.7937701251633582E-2</c:v>
                </c:pt>
                <c:pt idx="9">
                  <c:v>8.6224506492544428E-2</c:v>
                </c:pt>
                <c:pt idx="10">
                  <c:v>8.8048696844992946E-2</c:v>
                </c:pt>
                <c:pt idx="11">
                  <c:v>6.8703014907686821E-2</c:v>
                </c:pt>
                <c:pt idx="12">
                  <c:v>4.3819957132650744E-2</c:v>
                </c:pt>
                <c:pt idx="13">
                  <c:v>5.4784745897090481E-2</c:v>
                </c:pt>
                <c:pt idx="14">
                  <c:v>5.2005358127807044E-2</c:v>
                </c:pt>
                <c:pt idx="15">
                  <c:v>8.2900384007228434E-2</c:v>
                </c:pt>
                <c:pt idx="16">
                  <c:v>0.10282150733896089</c:v>
                </c:pt>
                <c:pt idx="17">
                  <c:v>0.16088973241130478</c:v>
                </c:pt>
                <c:pt idx="18">
                  <c:v>0.17829720620178269</c:v>
                </c:pt>
                <c:pt idx="19">
                  <c:v>0.21695994993742174</c:v>
                </c:pt>
                <c:pt idx="20">
                  <c:v>0.26252486035445832</c:v>
                </c:pt>
                <c:pt idx="21">
                  <c:v>0.22374665066353505</c:v>
                </c:pt>
                <c:pt idx="22">
                  <c:v>0.27725067358715783</c:v>
                </c:pt>
                <c:pt idx="23">
                  <c:v>0.27720225401001164</c:v>
                </c:pt>
                <c:pt idx="24">
                  <c:v>0.24738684827014024</c:v>
                </c:pt>
                <c:pt idx="25">
                  <c:v>0.30417113070192592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'3.1 Хөдөлмөр'!$B$1:$AQ$2</c:f>
              <c:multiLvlStrCache>
                <c:ptCount val="2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Хөдөлмөр'!$B$40:$AQ$40</c:f>
              <c:numCache>
                <c:formatCode>0.0%</c:formatCode>
                <c:ptCount val="26"/>
                <c:pt idx="0">
                  <c:v>3.0811915887850594E-2</c:v>
                </c:pt>
                <c:pt idx="1">
                  <c:v>3.585714285714281E-2</c:v>
                </c:pt>
                <c:pt idx="2">
                  <c:v>6.0509480387899828E-2</c:v>
                </c:pt>
                <c:pt idx="3">
                  <c:v>7.0147273450975156E-2</c:v>
                </c:pt>
                <c:pt idx="4">
                  <c:v>0.17271709873919816</c:v>
                </c:pt>
                <c:pt idx="5">
                  <c:v>0.16240104813129208</c:v>
                </c:pt>
                <c:pt idx="6">
                  <c:v>0.15052968039022474</c:v>
                </c:pt>
                <c:pt idx="7">
                  <c:v>0.12199437122630385</c:v>
                </c:pt>
                <c:pt idx="8">
                  <c:v>0.10795570540008037</c:v>
                </c:pt>
                <c:pt idx="9">
                  <c:v>0.11940696939101181</c:v>
                </c:pt>
                <c:pt idx="10">
                  <c:v>0.11743772241992878</c:v>
                </c:pt>
                <c:pt idx="11">
                  <c:v>0.10048211702747167</c:v>
                </c:pt>
                <c:pt idx="12">
                  <c:v>3.1085196180939967E-2</c:v>
                </c:pt>
                <c:pt idx="13">
                  <c:v>5.3100158982511969E-2</c:v>
                </c:pt>
                <c:pt idx="14">
                  <c:v>5.4140127388535131E-2</c:v>
                </c:pt>
                <c:pt idx="15">
                  <c:v>7.2497238678582043E-2</c:v>
                </c:pt>
                <c:pt idx="16">
                  <c:v>0.12794755207782593</c:v>
                </c:pt>
                <c:pt idx="17">
                  <c:v>0.16767310789049916</c:v>
                </c:pt>
                <c:pt idx="18">
                  <c:v>0.16558610271903307</c:v>
                </c:pt>
                <c:pt idx="19">
                  <c:v>0.20335174609119</c:v>
                </c:pt>
                <c:pt idx="20">
                  <c:v>0.26830411549639077</c:v>
                </c:pt>
                <c:pt idx="21">
                  <c:v>0.23702809860368901</c:v>
                </c:pt>
                <c:pt idx="22">
                  <c:v>0.34470683680266689</c:v>
                </c:pt>
                <c:pt idx="23">
                  <c:v>0.38597992686532345</c:v>
                </c:pt>
                <c:pt idx="24">
                  <c:v>0.32951437652450277</c:v>
                </c:pt>
                <c:pt idx="25">
                  <c:v>0.41234671125975475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68A5A5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68A5A5"/>
                </a:solidFill>
                <a:prstDash val="solid"/>
              </a:ln>
            </c:spPr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f>'3.1 Хөдөлмөр'!$B$1:$AQ$2</c:f>
              <c:multiLvlStrCache>
                <c:ptCount val="2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Хөдөлмөр'!$B$41:$AQ$41</c:f>
              <c:numCache>
                <c:formatCode>0.0%</c:formatCode>
                <c:ptCount val="26"/>
                <c:pt idx="0">
                  <c:v>-3.5724971879407152E-2</c:v>
                </c:pt>
                <c:pt idx="1">
                  <c:v>-9.0445806013663699E-3</c:v>
                </c:pt>
                <c:pt idx="2">
                  <c:v>8.4222187858653541E-3</c:v>
                </c:pt>
                <c:pt idx="3">
                  <c:v>-6.971882199988122E-3</c:v>
                </c:pt>
                <c:pt idx="4">
                  <c:v>7.5791470336287414E-2</c:v>
                </c:pt>
                <c:pt idx="5">
                  <c:v>4.0010864307866045E-2</c:v>
                </c:pt>
                <c:pt idx="6">
                  <c:v>2.7743383621816164E-2</c:v>
                </c:pt>
                <c:pt idx="7">
                  <c:v>4.5032038540754327E-2</c:v>
                </c:pt>
                <c:pt idx="8">
                  <c:v>2.0488083207137242E-2</c:v>
                </c:pt>
                <c:pt idx="9">
                  <c:v>4.5703767182419641E-2</c:v>
                </c:pt>
                <c:pt idx="10">
                  <c:v>6.3266462791244482E-2</c:v>
                </c:pt>
                <c:pt idx="11">
                  <c:v>3.0834284736128259E-2</c:v>
                </c:pt>
                <c:pt idx="12">
                  <c:v>2.146934991425975E-2</c:v>
                </c:pt>
                <c:pt idx="13">
                  <c:v>-7.0492857156470023E-3</c:v>
                </c:pt>
                <c:pt idx="14">
                  <c:v>-3.4876176018787453E-2</c:v>
                </c:pt>
                <c:pt idx="15">
                  <c:v>-2.5036348781661721E-2</c:v>
                </c:pt>
                <c:pt idx="16">
                  <c:v>-4.6177360024850844E-2</c:v>
                </c:pt>
                <c:pt idx="17">
                  <c:v>-6.3139709394810506E-4</c:v>
                </c:pt>
                <c:pt idx="18">
                  <c:v>2.5581282412090456E-2</c:v>
                </c:pt>
                <c:pt idx="19">
                  <c:v>6.7522532989185535E-2</c:v>
                </c:pt>
                <c:pt idx="20">
                  <c:v>0.12670482099722302</c:v>
                </c:pt>
                <c:pt idx="21">
                  <c:v>0.10536598245741646</c:v>
                </c:pt>
                <c:pt idx="22">
                  <c:v>0.16193146458910967</c:v>
                </c:pt>
                <c:pt idx="23">
                  <c:v>0.17031509282010004</c:v>
                </c:pt>
                <c:pt idx="24">
                  <c:v>0.16105876348247761</c:v>
                </c:pt>
                <c:pt idx="25">
                  <c:v>0.23650315580199299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'3.1 Хөдөлмөр'!$B$1:$AQ$2</c:f>
              <c:multiLvlStrCache>
                <c:ptCount val="2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Хөдөлмөр'!$B$42:$AQ$42</c:f>
              <c:numCache>
                <c:formatCode>0.0%</c:formatCode>
                <c:ptCount val="26"/>
                <c:pt idx="0">
                  <c:v>0.15912283072487998</c:v>
                </c:pt>
                <c:pt idx="1">
                  <c:v>0.11154797153797258</c:v>
                </c:pt>
                <c:pt idx="2">
                  <c:v>0.14723586071750105</c:v>
                </c:pt>
                <c:pt idx="3">
                  <c:v>0.15445498904983301</c:v>
                </c:pt>
                <c:pt idx="4">
                  <c:v>0.1129670861525498</c:v>
                </c:pt>
                <c:pt idx="5">
                  <c:v>0.18258745757215999</c:v>
                </c:pt>
                <c:pt idx="6">
                  <c:v>0.18985359408214775</c:v>
                </c:pt>
                <c:pt idx="7">
                  <c:v>0.14410756481512288</c:v>
                </c:pt>
                <c:pt idx="8">
                  <c:v>0.19720402137177051</c:v>
                </c:pt>
                <c:pt idx="9">
                  <c:v>9.4408991135935816E-2</c:v>
                </c:pt>
                <c:pt idx="10">
                  <c:v>8.7965753296576077E-2</c:v>
                </c:pt>
                <c:pt idx="11">
                  <c:v>3.601099572388522E-2</c:v>
                </c:pt>
                <c:pt idx="12">
                  <c:v>-3.8849932755652739E-2</c:v>
                </c:pt>
                <c:pt idx="13">
                  <c:v>3.9107623922413737E-2</c:v>
                </c:pt>
                <c:pt idx="14">
                  <c:v>8.1784875665041223E-2</c:v>
                </c:pt>
                <c:pt idx="15">
                  <c:v>0.15324814438880296</c:v>
                </c:pt>
                <c:pt idx="16">
                  <c:v>0.23153720695279167</c:v>
                </c:pt>
                <c:pt idx="17">
                  <c:v>0.1585593573522539</c:v>
                </c:pt>
                <c:pt idx="18">
                  <c:v>0.10894199045100739</c:v>
                </c:pt>
                <c:pt idx="19">
                  <c:v>0.12422127742457767</c:v>
                </c:pt>
                <c:pt idx="20">
                  <c:v>7.7102870463750639E-2</c:v>
                </c:pt>
                <c:pt idx="21">
                  <c:v>0.13208201608612691</c:v>
                </c:pt>
                <c:pt idx="22">
                  <c:v>0.23463417160969779</c:v>
                </c:pt>
                <c:pt idx="23">
                  <c:v>0.24965349214943156</c:v>
                </c:pt>
                <c:pt idx="24">
                  <c:v>0.25986171042370687</c:v>
                </c:pt>
                <c:pt idx="25">
                  <c:v>0.24003261514133234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006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Хөдөлмөр'!$B$56:$AQ$56</c15:sqref>
                  </c15:fullRef>
                </c:ext>
              </c:extLst>
              <c:f>('3.1 Хөдөлмөр'!$B$56:$Q$56,'3.1 Хөдөлмөр'!$V$56:$AQ$56)</c:f>
              <c:numCache>
                <c:formatCode>0.0%</c:formatCode>
                <c:ptCount val="22"/>
                <c:pt idx="0">
                  <c:v>9.4910401944644701E-2</c:v>
                </c:pt>
                <c:pt idx="1">
                  <c:v>0.11257215446757435</c:v>
                </c:pt>
                <c:pt idx="2">
                  <c:v>0.1248212334870463</c:v>
                </c:pt>
                <c:pt idx="3">
                  <c:v>0.13221118381845731</c:v>
                </c:pt>
                <c:pt idx="4">
                  <c:v>0.11403794575247971</c:v>
                </c:pt>
                <c:pt idx="5">
                  <c:v>0.10265005691591941</c:v>
                </c:pt>
                <c:pt idx="6">
                  <c:v>9.2724066542115235E-2</c:v>
                </c:pt>
                <c:pt idx="7">
                  <c:v>8.2488834335576119E-2</c:v>
                </c:pt>
                <c:pt idx="8">
                  <c:v>7.1097463720129137E-2</c:v>
                </c:pt>
                <c:pt idx="9">
                  <c:v>6.3361260502860256E-2</c:v>
                </c:pt>
                <c:pt idx="10">
                  <c:v>5.4776174945849736E-2</c:v>
                </c:pt>
                <c:pt idx="11">
                  <c:v>5.8692509085225344E-2</c:v>
                </c:pt>
                <c:pt idx="12">
                  <c:v>7.3529980283759191E-2</c:v>
                </c:pt>
                <c:pt idx="13">
                  <c:v>0.10020938483547912</c:v>
                </c:pt>
                <c:pt idx="14">
                  <c:v>0.13137276066685494</c:v>
                </c:pt>
                <c:pt idx="15">
                  <c:v>0.16596982615435726</c:v>
                </c:pt>
                <c:pt idx="16">
                  <c:v>0.20613118945586809</c:v>
                </c:pt>
                <c:pt idx="17">
                  <c:v>0.22128335670166888</c:v>
                </c:pt>
                <c:pt idx="18">
                  <c:v>0.24549882454602134</c:v>
                </c:pt>
                <c:pt idx="19">
                  <c:v>0.26077804575081875</c:v>
                </c:pt>
                <c:pt idx="20">
                  <c:v>0.25673997151111039</c:v>
                </c:pt>
                <c:pt idx="21">
                  <c:v>0.276699998597423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Хөдөлмөр'!$B$57:$AQ$57</c15:sqref>
                  </c15:fullRef>
                </c:ext>
              </c:extLst>
              <c:f>('3.1 Хөдөлмөр'!$B$57:$Q$57,'3.1 Хөдөлмөр'!$V$57:$AQ$57)</c:f>
              <c:numCache>
                <c:formatCode>0.0%</c:formatCode>
                <c:ptCount val="22"/>
                <c:pt idx="0">
                  <c:v>1.5417677760469787E-2</c:v>
                </c:pt>
                <c:pt idx="1">
                  <c:v>-1.5348544041993943E-2</c:v>
                </c:pt>
                <c:pt idx="2">
                  <c:v>-4.1792367733838494E-2</c:v>
                </c:pt>
                <c:pt idx="3">
                  <c:v>-5.3552138586521116E-2</c:v>
                </c:pt>
                <c:pt idx="4">
                  <c:v>-4.802927089007062E-2</c:v>
                </c:pt>
                <c:pt idx="5">
                  <c:v>-2.0936554991291646E-2</c:v>
                </c:pt>
                <c:pt idx="6">
                  <c:v>5.2123663019586967E-4</c:v>
                </c:pt>
                <c:pt idx="7">
                  <c:v>1.3981517126874039E-3</c:v>
                </c:pt>
                <c:pt idx="8">
                  <c:v>-2.9162272858280349E-2</c:v>
                </c:pt>
                <c:pt idx="9">
                  <c:v>-5.0826332689651199E-2</c:v>
                </c:pt>
                <c:pt idx="10">
                  <c:v>-6.3349269483649329E-2</c:v>
                </c:pt>
                <c:pt idx="11">
                  <c:v>-4.995306269410902E-2</c:v>
                </c:pt>
                <c:pt idx="12">
                  <c:v>-9.5719923367683282E-3</c:v>
                </c:pt>
                <c:pt idx="13">
                  <c:v>2.1335940130342911E-2</c:v>
                </c:pt>
                <c:pt idx="14">
                  <c:v>4.3162382336229849E-2</c:v>
                </c:pt>
                <c:pt idx="15">
                  <c:v>4.9612319686663922E-2</c:v>
                </c:pt>
                <c:pt idx="16">
                  <c:v>6.0339368226310634E-2</c:v>
                </c:pt>
                <c:pt idx="17">
                  <c:v>7.1639721434369932E-2</c:v>
                </c:pt>
                <c:pt idx="18">
                  <c:v>8.7947343131761724E-2</c:v>
                </c:pt>
                <c:pt idx="19">
                  <c:v>0.11593907929749295</c:v>
                </c:pt>
                <c:pt idx="20">
                  <c:v>0.10308465678257288</c:v>
                </c:pt>
                <c:pt idx="21">
                  <c:v>9.1207506580300426E-2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Хөдөлмөр'!$B$58:$AQ$58</c15:sqref>
                  </c15:fullRef>
                </c:ext>
              </c:extLst>
              <c:f>('3.1 Хөдөлмөр'!$B$58:$Q$58,'3.1 Хөдөлмөр'!$V$58:$AQ$58)</c:f>
              <c:numCache>
                <c:formatCode>0.0%</c:formatCode>
                <c:ptCount val="22"/>
                <c:pt idx="0">
                  <c:v>-7.5614965409831814E-2</c:v>
                </c:pt>
                <c:pt idx="1">
                  <c:v>-7.4282292951788328E-2</c:v>
                </c:pt>
                <c:pt idx="2">
                  <c:v>-7.0410329212050579E-2</c:v>
                </c:pt>
                <c:pt idx="3">
                  <c:v>-5.3050427669881529E-2</c:v>
                </c:pt>
                <c:pt idx="4">
                  <c:v>-1.9479339432319977E-2</c:v>
                </c:pt>
                <c:pt idx="5">
                  <c:v>2.2093104090004704E-2</c:v>
                </c:pt>
                <c:pt idx="6">
                  <c:v>4.3489705134529232E-2</c:v>
                </c:pt>
                <c:pt idx="7">
                  <c:v>4.775402997934463E-2</c:v>
                </c:pt>
                <c:pt idx="8">
                  <c:v>1.5073501576384136E-3</c:v>
                </c:pt>
                <c:pt idx="9">
                  <c:v>-2.3085692221099099E-2</c:v>
                </c:pt>
                <c:pt idx="10">
                  <c:v>-2.8484946413082496E-2</c:v>
                </c:pt>
                <c:pt idx="11">
                  <c:v>-1.6104108609814434E-2</c:v>
                </c:pt>
                <c:pt idx="12">
                  <c:v>1.7483545943777799E-2</c:v>
                </c:pt>
                <c:pt idx="13">
                  <c:v>1.9601644956906803E-3</c:v>
                </c:pt>
                <c:pt idx="14">
                  <c:v>-1.7560008115327392E-2</c:v>
                </c:pt>
                <c:pt idx="15">
                  <c:v>-4.7915683612387482E-2</c:v>
                </c:pt>
                <c:pt idx="16">
                  <c:v>-6.8778328094428021E-2</c:v>
                </c:pt>
                <c:pt idx="17">
                  <c:v>-6.6974413815347383E-2</c:v>
                </c:pt>
                <c:pt idx="18">
                  <c:v>-6.9387395363101914E-2</c:v>
                </c:pt>
                <c:pt idx="19">
                  <c:v>-6.9092961090590196E-2</c:v>
                </c:pt>
                <c:pt idx="20">
                  <c:v>-6.910559812776787E-2</c:v>
                </c:pt>
                <c:pt idx="21">
                  <c:v>-6.4399890248790309E-2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22"/>
              <c:pt idx="0">
                <c:v>2019 I</c:v>
              </c:pt>
              <c:pt idx="1">
                <c:v>2019 II</c:v>
              </c:pt>
              <c:pt idx="2">
                <c:v>2019 III</c:v>
              </c:pt>
              <c:pt idx="3">
                <c:v>2019 IV</c:v>
              </c:pt>
              <c:pt idx="4">
                <c:v>2020 I</c:v>
              </c:pt>
              <c:pt idx="5">
                <c:v>2020 II</c:v>
              </c:pt>
              <c:pt idx="6">
                <c:v>2020 III</c:v>
              </c:pt>
              <c:pt idx="7">
                <c:v>2020 IV</c:v>
              </c:pt>
              <c:pt idx="8">
                <c:v>2021 I</c:v>
              </c:pt>
              <c:pt idx="9">
                <c:v>2021 II</c:v>
              </c:pt>
              <c:pt idx="10">
                <c:v>2021 III</c:v>
              </c:pt>
              <c:pt idx="11">
                <c:v>2021 IV</c:v>
              </c:pt>
              <c:pt idx="12">
                <c:v>2022 I</c:v>
              </c:pt>
              <c:pt idx="13">
                <c:v>2022 II</c:v>
              </c:pt>
              <c:pt idx="14">
                <c:v>2022 III</c:v>
              </c:pt>
              <c:pt idx="15">
                <c:v>2022 IV</c:v>
              </c:pt>
              <c:pt idx="16">
                <c:v>2023 I</c:v>
              </c:pt>
              <c:pt idx="17">
                <c:v>2023 II</c:v>
              </c:pt>
              <c:pt idx="18">
                <c:v>2023 III</c:v>
              </c:pt>
              <c:pt idx="19">
                <c:v>2023 IV</c:v>
              </c:pt>
              <c:pt idx="20">
                <c:v>2024 I</c:v>
              </c:pt>
              <c:pt idx="21">
                <c:v>2024 II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Хөдөлмөр'!$R$59:$AQ$59</c15:sqref>
                  </c15:fullRef>
                </c:ext>
              </c:extLst>
              <c:f>('3.1 Хөдөлмөр'!$R$59:$AG$59,'3.1 Хөдөлмөр'!$AL$59:$AQ$59)</c:f>
              <c:numCache>
                <c:formatCode>General</c:formatCode>
                <c:ptCount val="22"/>
                <c:pt idx="0" formatCode="0.0%">
                  <c:v>6.2029895826811954E-2</c:v>
                </c:pt>
                <c:pt idx="1" formatCode="0.0%">
                  <c:v>6.5374687998387859E-2</c:v>
                </c:pt>
                <c:pt idx="2" formatCode="0.0%">
                  <c:v>9.7081525233902122E-2</c:v>
                </c:pt>
                <c:pt idx="3" formatCode="0.0%">
                  <c:v>0.12266216034314259</c:v>
                </c:pt>
                <c:pt idx="4" formatCode="0.0%">
                  <c:v>0.11577455583225693</c:v>
                </c:pt>
                <c:pt idx="5" formatCode="0.0%">
                  <c:v>7.1321104634077592E-2</c:v>
                </c:pt>
                <c:pt idx="6" formatCode="0.0%">
                  <c:v>-6.9350855955396806E-4</c:v>
                </c:pt>
                <c:pt idx="7" formatCode="0.0%">
                  <c:v>-4.2176420687409566E-2</c:v>
                </c:pt>
                <c:pt idx="8" formatCode="0.0%">
                  <c:v>-4.6910074285675729E-2</c:v>
                </c:pt>
                <c:pt idx="9" formatCode="0.0%">
                  <c:v>2.8487960336857965E-2</c:v>
                </c:pt>
                <c:pt idx="10" formatCode="0.0%">
                  <c:v>7.8444617831850749E-2</c:v>
                </c:pt>
                <c:pt idx="11" formatCode="0.0%">
                  <c:v>9.89369609888755E-2</c:v>
                </c:pt>
                <c:pt idx="12" formatCode="0.0%">
                  <c:v>6.9807832161731698E-2</c:v>
                </c:pt>
                <c:pt idx="13" formatCode="0.0%">
                  <c:v>-7.6846894575959279E-3</c:v>
                </c:pt>
                <c:pt idx="14" formatCode="0.0%">
                  <c:v>-2.2805689081017433E-2</c:v>
                </c:pt>
                <c:pt idx="15" formatCode="0.0%">
                  <c:v>-2.4242159500546645E-2</c:v>
                </c:pt>
                <c:pt idx="16" formatCode="0.0%">
                  <c:v>6.8103563298405057E-4</c:v>
                </c:pt>
                <c:pt idx="17" formatCode="0.0%">
                  <c:v>1.2749504251362787E-2</c:v>
                </c:pt>
                <c:pt idx="18" formatCode="0.0%">
                  <c:v>1.3273834706950538E-4</c:v>
                </c:pt>
                <c:pt idx="19" formatCode="0.0%">
                  <c:v>-1.230423061510344E-2</c:v>
                </c:pt>
                <c:pt idx="20" formatCode="0.0%">
                  <c:v>-3.7383726557788322E-2</c:v>
                </c:pt>
                <c:pt idx="21" formatCode="0.0%">
                  <c:v>-2.6152984708405436E-2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7"/>
              <c:layout>
                <c:manualLayout>
                  <c:x val="-1.761006260238604E-2"/>
                  <c:y val="6.6811278304922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4-4212-812B-9787DEF510A8}"/>
                </c:ext>
              </c:extLst>
            </c:dLbl>
            <c:dLbl>
              <c:idx val="21"/>
              <c:layout>
                <c:manualLayout>
                  <c:x val="-2.4947588686713512E-2"/>
                  <c:y val="-0.11540129889032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4-4212-812B-9787DEF510A8}"/>
                </c:ext>
              </c:extLst>
            </c:dLbl>
            <c:dLbl>
              <c:idx val="30"/>
              <c:layout>
                <c:manualLayout>
                  <c:x val="-3.5482770385534046E-2"/>
                  <c:y val="-6.0606060606060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8-41BB-9D25-B5172920CB34}"/>
                </c:ext>
              </c:extLst>
            </c:dLbl>
            <c:dLbl>
              <c:idx val="31"/>
              <c:layout>
                <c:manualLayout>
                  <c:x val="-2.4564994882292732E-2"/>
                  <c:y val="-0.14002089864158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8-41BB-9D25-B5172920C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Хөдөлмөр'!$B$1:$AQ$2</c15:sqref>
                  </c15:fullRef>
                </c:ext>
              </c:extLst>
              <c:f>'3.1 Хөдөлмөр'!$B$1:$AQ$2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Хөдөлмөр'!$B$55:$AQ$55</c15:sqref>
                  </c15:fullRef>
                </c:ext>
              </c:extLst>
              <c:f>('3.1 Хөдөлмөр'!$B$55:$Q$55,'3.1 Хөдөлмөр'!$V$55:$AQ$55)</c:f>
              <c:numCache>
                <c:formatCode>0.0%</c:formatCode>
                <c:ptCount val="22"/>
                <c:pt idx="0">
                  <c:v>2.7723311130798716E-2</c:v>
                </c:pt>
                <c:pt idx="1">
                  <c:v>1.4119852424248788E-2</c:v>
                </c:pt>
                <c:pt idx="2">
                  <c:v>1.9231726339151182E-3</c:v>
                </c:pt>
                <c:pt idx="3">
                  <c:v>1.47311371282708E-2</c:v>
                </c:pt>
                <c:pt idx="4">
                  <c:v>3.9873062105523202E-2</c:v>
                </c:pt>
                <c:pt idx="5">
                  <c:v>0.10341529121479025</c:v>
                </c:pt>
                <c:pt idx="6">
                  <c:v>0.14084065213573288</c:v>
                </c:pt>
                <c:pt idx="7">
                  <c:v>0.13576779714248707</c:v>
                </c:pt>
                <c:pt idx="8">
                  <c:v>4.1429263114501048E-2</c:v>
                </c:pt>
                <c:pt idx="9">
                  <c:v>-1.3986216762730794E-2</c:v>
                </c:pt>
                <c:pt idx="10">
                  <c:v>-4.018502384267867E-2</c:v>
                </c:pt>
                <c:pt idx="11">
                  <c:v>-1.0390058636232238E-2</c:v>
                </c:pt>
                <c:pt idx="12">
                  <c:v>8.184361248740854E-2</c:v>
                </c:pt>
                <c:pt idx="13">
                  <c:v>0.12588599067959122</c:v>
                </c:pt>
                <c:pt idx="14">
                  <c:v>0.15948108609380793</c:v>
                </c:pt>
                <c:pt idx="15">
                  <c:v>0.16517629957563779</c:v>
                </c:pt>
                <c:pt idx="16">
                  <c:v>0.19094720302771767</c:v>
                </c:pt>
                <c:pt idx="17">
                  <c:v>0.22112126708310512</c:v>
                </c:pt>
                <c:pt idx="18">
                  <c:v>0.26101463947919484</c:v>
                </c:pt>
                <c:pt idx="19">
                  <c:v>0.30974104691001397</c:v>
                </c:pt>
                <c:pt idx="20">
                  <c:v>0.29049014041985904</c:v>
                </c:pt>
                <c:pt idx="21">
                  <c:v>0.30342626135530998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43398543333522449"/>
          <c:h val="0.24203856179278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зээл'!$B$4:$AV$4</c15:sqref>
                  </c15:fullRef>
                </c:ext>
              </c:extLst>
              <c:f>'3.2.1 Мөнгө, зээл'!$AH$4:$AV$4</c:f>
              <c:numCache>
                <c:formatCode>0.0%</c:formatCode>
                <c:ptCount val="15"/>
                <c:pt idx="0">
                  <c:v>4.0133627118802773E-3</c:v>
                </c:pt>
                <c:pt idx="1">
                  <c:v>2.3441100617615888E-2</c:v>
                </c:pt>
                <c:pt idx="2">
                  <c:v>-6.0520325004263208E-3</c:v>
                </c:pt>
                <c:pt idx="3">
                  <c:v>4.4161351092242264E-2</c:v>
                </c:pt>
                <c:pt idx="4">
                  <c:v>5.6742851377596784E-2</c:v>
                </c:pt>
                <c:pt idx="5">
                  <c:v>5.820842756391287E-3</c:v>
                </c:pt>
                <c:pt idx="6">
                  <c:v>-9.5315566170502044E-3</c:v>
                </c:pt>
                <c:pt idx="7">
                  <c:v>-4.2019361645604207E-2</c:v>
                </c:pt>
                <c:pt idx="8">
                  <c:v>-9.2506928515888001E-2</c:v>
                </c:pt>
                <c:pt idx="9">
                  <c:v>-0.10444591301850832</c:v>
                </c:pt>
                <c:pt idx="10">
                  <c:v>-0.11071156838182912</c:v>
                </c:pt>
                <c:pt idx="11">
                  <c:v>-6.954597504486168E-2</c:v>
                </c:pt>
                <c:pt idx="12">
                  <c:v>-7.270187162968017E-2</c:v>
                </c:pt>
                <c:pt idx="13">
                  <c:v>-7.2794312040101478E-2</c:v>
                </c:pt>
                <c:pt idx="14">
                  <c:v>-6.1767953302547828E-2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8F-92D9-1C4AB59A1E43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93A9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зээл'!$B$5:$AV$5</c15:sqref>
                  </c15:fullRef>
                </c:ext>
              </c:extLst>
              <c:f>'3.2.1 Мөнгө, зээл'!$AH$5:$AV$5</c:f>
              <c:numCache>
                <c:formatCode>0.0%</c:formatCode>
                <c:ptCount val="15"/>
                <c:pt idx="0">
                  <c:v>0.19162503662038893</c:v>
                </c:pt>
                <c:pt idx="1">
                  <c:v>0.15626297088740818</c:v>
                </c:pt>
                <c:pt idx="2">
                  <c:v>1.3875083938153579E-2</c:v>
                </c:pt>
                <c:pt idx="3">
                  <c:v>-8.2104955182295797E-2</c:v>
                </c:pt>
                <c:pt idx="4">
                  <c:v>-0.22132878936971886</c:v>
                </c:pt>
                <c:pt idx="5">
                  <c:v>-0.20561790757881729</c:v>
                </c:pt>
                <c:pt idx="6">
                  <c:v>-0.13463434035927638</c:v>
                </c:pt>
                <c:pt idx="7">
                  <c:v>-4.7155646360740835E-2</c:v>
                </c:pt>
                <c:pt idx="8">
                  <c:v>0.10270492150232712</c:v>
                </c:pt>
                <c:pt idx="9">
                  <c:v>0.11811682575142185</c:v>
                </c:pt>
                <c:pt idx="10">
                  <c:v>0.21201203482662975</c:v>
                </c:pt>
                <c:pt idx="11">
                  <c:v>0.21714069383481435</c:v>
                </c:pt>
                <c:pt idx="12">
                  <c:v>0.18854880930209947</c:v>
                </c:pt>
                <c:pt idx="13">
                  <c:v>0.18627930185698227</c:v>
                </c:pt>
                <c:pt idx="14">
                  <c:v>0.10700818794317166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3-428F-92D9-1C4AB59A1E43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зээл'!$B$6:$AV$6</c15:sqref>
                  </c15:fullRef>
                </c:ext>
              </c:extLst>
              <c:f>'3.2.1 Мөнгө, зээл'!$AH$6:$AV$6</c:f>
              <c:numCache>
                <c:formatCode>0.0%</c:formatCode>
                <c:ptCount val="15"/>
                <c:pt idx="0">
                  <c:v>1.4757169497814408E-2</c:v>
                </c:pt>
                <c:pt idx="1">
                  <c:v>9.1702632791394123E-2</c:v>
                </c:pt>
                <c:pt idx="2">
                  <c:v>0.13964157649283954</c:v>
                </c:pt>
                <c:pt idx="3">
                  <c:v>0.16668541497289105</c:v>
                </c:pt>
                <c:pt idx="4">
                  <c:v>0.19742722143240199</c:v>
                </c:pt>
                <c:pt idx="5">
                  <c:v>0.16429564457986343</c:v>
                </c:pt>
                <c:pt idx="6">
                  <c:v>0.12780924640747604</c:v>
                </c:pt>
                <c:pt idx="7">
                  <c:v>9.3913954082827239E-2</c:v>
                </c:pt>
                <c:pt idx="8">
                  <c:v>9.1898478876011408E-2</c:v>
                </c:pt>
                <c:pt idx="9">
                  <c:v>0.1081624030972321</c:v>
                </c:pt>
                <c:pt idx="10">
                  <c:v>0.12633392340213859</c:v>
                </c:pt>
                <c:pt idx="11">
                  <c:v>0.18584992752476881</c:v>
                </c:pt>
                <c:pt idx="12">
                  <c:v>0.17426821130144154</c:v>
                </c:pt>
                <c:pt idx="13">
                  <c:v>0.24521070356285057</c:v>
                </c:pt>
                <c:pt idx="14">
                  <c:v>0.25762349754436253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3-428F-92D9-1C4AB59A1E43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зээл'!$B$7:$AV$7</c15:sqref>
                  </c15:fullRef>
                </c:ext>
              </c:extLst>
              <c:f>'3.2.1 Мөнгө, зээл'!$AH$7:$AV$7</c:f>
              <c:numCache>
                <c:formatCode>0.0%</c:formatCode>
                <c:ptCount val="15"/>
                <c:pt idx="0">
                  <c:v>1.8734031283809769E-2</c:v>
                </c:pt>
                <c:pt idx="1">
                  <c:v>2.4166315205310675E-2</c:v>
                </c:pt>
                <c:pt idx="2">
                  <c:v>5.4644437723089904E-2</c:v>
                </c:pt>
                <c:pt idx="3">
                  <c:v>9.4373371404961864E-3</c:v>
                </c:pt>
                <c:pt idx="4">
                  <c:v>9.3964935493875187E-3</c:v>
                </c:pt>
                <c:pt idx="5">
                  <c:v>2.2635957663609648E-2</c:v>
                </c:pt>
                <c:pt idx="6">
                  <c:v>2.3897671624037848E-2</c:v>
                </c:pt>
                <c:pt idx="7">
                  <c:v>5.9909536295192939E-2</c:v>
                </c:pt>
                <c:pt idx="8">
                  <c:v>6.5065064716830392E-2</c:v>
                </c:pt>
                <c:pt idx="9">
                  <c:v>1.7010153044777803E-2</c:v>
                </c:pt>
                <c:pt idx="10">
                  <c:v>-1.8346039932751801E-2</c:v>
                </c:pt>
                <c:pt idx="11">
                  <c:v>-6.5137727584478514E-2</c:v>
                </c:pt>
                <c:pt idx="12">
                  <c:v>-8.1268717226924095E-2</c:v>
                </c:pt>
                <c:pt idx="13">
                  <c:v>-4.0106898802124515E-2</c:v>
                </c:pt>
                <c:pt idx="14">
                  <c:v>-2.9488299050619903E-2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38100">
              <a:solidFill>
                <a:srgbClr val="122F83"/>
              </a:solidFill>
            </a:ln>
          </c:spPr>
          <c:marker>
            <c:symbol val="circle"/>
            <c:size val="2"/>
            <c:spPr>
              <a:solidFill>
                <a:schemeClr val="bg1"/>
              </a:solidFill>
              <a:ln w="38100" cap="flat" cmpd="sng" algn="ctr">
                <a:solidFill>
                  <a:srgbClr val="122F83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27"/>
              <c:layout>
                <c:manualLayout>
                  <c:x val="-7.8855514654862902E-2"/>
                  <c:y val="-5.875312165386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28F-92D9-1C4AB59A1E43}"/>
                </c:ext>
              </c:extLst>
            </c:dLbl>
            <c:dLbl>
              <c:idx val="28"/>
              <c:layout>
                <c:manualLayout>
                  <c:x val="-5.1256084525660793E-2"/>
                  <c:y val="-3.738835014337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28F-92D9-1C4AB59A1E43}"/>
                </c:ext>
              </c:extLst>
            </c:dLbl>
            <c:dLbl>
              <c:idx val="29"/>
              <c:layout>
                <c:manualLayout>
                  <c:x val="-7.8855514654862756E-3"/>
                  <c:y val="-4.807073589862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28F-92D9-1C4AB59A1E43}"/>
                </c:ext>
              </c:extLst>
            </c:dLbl>
            <c:dLbl>
              <c:idx val="71"/>
              <c:layout>
                <c:manualLayout>
                  <c:x val="-9.2970071689441977E-2"/>
                  <c:y val="-5.4342058870849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28F-92D9-1C4AB59A1E43}"/>
                </c:ext>
              </c:extLst>
            </c:dLbl>
            <c:dLbl>
              <c:idx val="73"/>
              <c:layout>
                <c:manualLayout>
                  <c:x val="-8.3673064520497623E-2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28F-92D9-1C4AB59A1E43}"/>
                </c:ext>
              </c:extLst>
            </c:dLbl>
            <c:dLbl>
              <c:idx val="75"/>
              <c:layout>
                <c:manualLayout>
                  <c:x val="0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28F-92D9-1C4AB59A1E43}"/>
                </c:ext>
              </c:extLst>
            </c:dLbl>
            <c:dLbl>
              <c:idx val="146"/>
              <c:layout>
                <c:manualLayout>
                  <c:x val="-4.5488197603597456E-3"/>
                  <c:y val="-7.06446765321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28F-92D9-1C4AB59A1E43}"/>
                </c:ext>
              </c:extLst>
            </c:dLbl>
            <c:dLbl>
              <c:idx val="189"/>
              <c:layout>
                <c:manualLayout>
                  <c:x val="-7.7329935926112925E-2"/>
                  <c:y val="-4.890785298376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28F-92D9-1C4AB59A1E43}"/>
                </c:ext>
              </c:extLst>
            </c:dLbl>
            <c:dLbl>
              <c:idx val="191"/>
              <c:layout>
                <c:manualLayout>
                  <c:x val="-8.6427575446832078E-2"/>
                  <c:y val="-6.52104706450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28F-92D9-1C4AB59A1E43}"/>
                </c:ext>
              </c:extLst>
            </c:dLbl>
            <c:dLbl>
              <c:idx val="193"/>
              <c:layout>
                <c:manualLayout>
                  <c:x val="-7.2781116165753432E-2"/>
                  <c:y val="-3.602450612909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28F-92D9-1C4AB59A1E43}"/>
                </c:ext>
              </c:extLst>
            </c:dLbl>
            <c:dLbl>
              <c:idx val="332"/>
              <c:layout>
                <c:manualLayout>
                  <c:x val="-5.4713804713804791E-2"/>
                  <c:y val="-4.36282563383354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28F-92D9-1C4AB59A1E43}"/>
                </c:ext>
              </c:extLst>
            </c:dLbl>
            <c:dLbl>
              <c:idx val="333"/>
              <c:layout>
                <c:manualLayout>
                  <c:x val="-5.4713804713804715E-2"/>
                  <c:y val="-5.998885246521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3-428F-92D9-1C4AB59A1E43}"/>
                </c:ext>
              </c:extLst>
            </c:dLbl>
            <c:dLbl>
              <c:idx val="335"/>
              <c:layout>
                <c:manualLayout>
                  <c:x val="-9.2592592592592587E-2"/>
                  <c:y val="-7.089591654979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28F-92D9-1C4AB59A1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зээл'!$B$8:$AV$8</c15:sqref>
                  </c15:fullRef>
                </c:ext>
              </c:extLst>
              <c:f>'3.2.1 Мөнгө, зээл'!$AH$8:$AV$8</c:f>
              <c:numCache>
                <c:formatCode>0.0%</c:formatCode>
                <c:ptCount val="15"/>
                <c:pt idx="0">
                  <c:v>0.22912960011389333</c:v>
                </c:pt>
                <c:pt idx="1">
                  <c:v>0.29557301950172893</c:v>
                </c:pt>
                <c:pt idx="2">
                  <c:v>0.20210906565365674</c:v>
                </c:pt>
                <c:pt idx="3">
                  <c:v>0.13817914802333375</c:v>
                </c:pt>
                <c:pt idx="4">
                  <c:v>4.2237776989667297E-2</c:v>
                </c:pt>
                <c:pt idx="5">
                  <c:v>-1.2865462578953001E-2</c:v>
                </c:pt>
                <c:pt idx="6">
                  <c:v>7.5410210551871458E-3</c:v>
                </c:pt>
                <c:pt idx="7">
                  <c:v>6.4648482371675128E-2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0.20884643174693679</c:v>
                </c:pt>
                <c:pt idx="13">
                  <c:v>0.31858879457760686</c:v>
                </c:pt>
                <c:pt idx="14">
                  <c:v>0.27337543313436646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1344"/>
        <c:crosses val="autoZero"/>
        <c:crossBetween val="between"/>
        <c:majorUnit val="0.1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7446289577091576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Инфляц'!$J$2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Инфляц'!$J$3:$J$106</c15:sqref>
                  </c15:fullRef>
                </c:ext>
              </c:extLst>
              <c:f>'1. Инфляц'!$J$27:$J$106</c:f>
              <c:numCache>
                <c:formatCode>0.0%</c:formatCode>
                <c:ptCount val="80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0.08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0.04</c:v>
                </c:pt>
                <c:pt idx="75">
                  <c:v>0.04</c:v>
                </c:pt>
                <c:pt idx="76">
                  <c:v>0.04</c:v>
                </c:pt>
                <c:pt idx="77">
                  <c:v>0.04</c:v>
                </c:pt>
                <c:pt idx="78">
                  <c:v>0.04</c:v>
                </c:pt>
                <c:pt idx="7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Инфляц'!$K$2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Инфляц'!$K$3:$K$106</c15:sqref>
                  </c15:fullRef>
                </c:ext>
              </c:extLst>
              <c:f>'1. Инфляц'!$K$27:$K$106</c:f>
              <c:numCache>
                <c:formatCode>0.0%</c:formatCode>
                <c:ptCount val="80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0.04</c:v>
                </c:pt>
                <c:pt idx="75">
                  <c:v>0.04</c:v>
                </c:pt>
                <c:pt idx="76">
                  <c:v>0.04</c:v>
                </c:pt>
                <c:pt idx="77">
                  <c:v>0.04</c:v>
                </c:pt>
                <c:pt idx="78">
                  <c:v>0.04</c:v>
                </c:pt>
                <c:pt idx="7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Инфляц'!$L$2</c:f>
              <c:strCache>
                <c:ptCount val="1"/>
                <c:pt idx="0">
                  <c:v>Инфляцын зорилт (2023)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Lit>
              <c:ptCount val="80"/>
              <c:pt idx="0">
                <c:v>2018</c:v>
              </c:pt>
              <c:pt idx="1">
                <c:v>2018 2</c:v>
              </c:pt>
              <c:pt idx="4">
                <c:v>2018 5</c:v>
              </c:pt>
              <c:pt idx="7">
                <c:v>2018 8</c:v>
              </c:pt>
              <c:pt idx="10">
                <c:v>2018 11</c:v>
              </c:pt>
              <c:pt idx="12">
                <c:v>2019</c:v>
              </c:pt>
              <c:pt idx="13">
                <c:v>2019 2</c:v>
              </c:pt>
              <c:pt idx="16">
                <c:v>2019 5</c:v>
              </c:pt>
              <c:pt idx="19">
                <c:v>2019 8</c:v>
              </c:pt>
              <c:pt idx="22">
                <c:v>2019 11</c:v>
              </c:pt>
              <c:pt idx="24">
                <c:v>2020</c:v>
              </c:pt>
              <c:pt idx="25">
                <c:v>2020 2</c:v>
              </c:pt>
              <c:pt idx="28">
                <c:v>2020 5</c:v>
              </c:pt>
              <c:pt idx="31">
                <c:v>2020 8</c:v>
              </c:pt>
              <c:pt idx="34">
                <c:v>2020 11</c:v>
              </c:pt>
              <c:pt idx="36">
                <c:v>2021</c:v>
              </c:pt>
              <c:pt idx="37">
                <c:v>2021 2</c:v>
              </c:pt>
              <c:pt idx="40">
                <c:v>2021 5</c:v>
              </c:pt>
              <c:pt idx="43">
                <c:v>2021 8</c:v>
              </c:pt>
              <c:pt idx="46">
                <c:v>2021 11</c:v>
              </c:pt>
              <c:pt idx="48">
                <c:v>2022</c:v>
              </c:pt>
              <c:pt idx="49">
                <c:v>2022 2</c:v>
              </c:pt>
              <c:pt idx="52">
                <c:v>2022 5</c:v>
              </c:pt>
              <c:pt idx="55">
                <c:v>2022 8</c:v>
              </c:pt>
              <c:pt idx="58">
                <c:v>2022 11</c:v>
              </c:pt>
              <c:pt idx="60">
                <c:v>2023</c:v>
              </c:pt>
              <c:pt idx="61">
                <c:v>2023 2</c:v>
              </c:pt>
              <c:pt idx="64">
                <c:v>2023 5</c:v>
              </c:pt>
              <c:pt idx="67">
                <c:v>2023 8</c:v>
              </c:pt>
              <c:pt idx="70">
                <c:v>2023 11</c:v>
              </c:pt>
              <c:pt idx="72">
                <c:v>2024</c:v>
              </c:pt>
              <c:pt idx="73">
                <c:v>2024 2</c:v>
              </c:pt>
              <c:pt idx="76">
                <c:v>2024 5</c:v>
              </c:pt>
              <c:pt idx="79">
                <c:v>2024 8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Инфляц'!$L$3:$L$106</c15:sqref>
                  </c15:fullRef>
                </c:ext>
              </c:extLst>
              <c:f>'1. Инфляц'!$L$27:$L$106</c:f>
              <c:numCache>
                <c:formatCode>General</c:formatCode>
                <c:ptCount val="80"/>
                <c:pt idx="60" formatCode="0.0%">
                  <c:v>0.1</c:v>
                </c:pt>
                <c:pt idx="61" formatCode="0.0%">
                  <c:v>0.1</c:v>
                </c:pt>
                <c:pt idx="62" formatCode="0.0%">
                  <c:v>0.1</c:v>
                </c:pt>
                <c:pt idx="63" formatCode="0.0%">
                  <c:v>0.1</c:v>
                </c:pt>
                <c:pt idx="64" formatCode="0.0%">
                  <c:v>0.1</c:v>
                </c:pt>
                <c:pt idx="65" formatCode="0.0%">
                  <c:v>0.1</c:v>
                </c:pt>
                <c:pt idx="66" formatCode="0.0%">
                  <c:v>0.1</c:v>
                </c:pt>
                <c:pt idx="67" formatCode="0.0%">
                  <c:v>0.1</c:v>
                </c:pt>
                <c:pt idx="68" formatCode="0.0%">
                  <c:v>0.1</c:v>
                </c:pt>
                <c:pt idx="69" formatCode="0.0%">
                  <c:v>0.1</c:v>
                </c:pt>
                <c:pt idx="70" formatCode="0.0%">
                  <c:v>0.1</c:v>
                </c:pt>
                <c:pt idx="71" formatCode="0.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Инфляц'!$I$2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Инфляц'!$I$3:$I$106</c15:sqref>
                  </c15:fullRef>
                </c:ext>
              </c:extLst>
              <c:f>'1. Инфляц'!$I$27:$I$106</c:f>
              <c:numCache>
                <c:formatCode>0.0%</c:formatCode>
                <c:ptCount val="80"/>
                <c:pt idx="0">
                  <c:v>1.3771163047181068E-2</c:v>
                </c:pt>
                <c:pt idx="1">
                  <c:v>8.4876712315844483E-3</c:v>
                </c:pt>
                <c:pt idx="2">
                  <c:v>9.2095964521219376E-3</c:v>
                </c:pt>
                <c:pt idx="3">
                  <c:v>6.3433436510795804E-3</c:v>
                </c:pt>
                <c:pt idx="4">
                  <c:v>5.9781766056461461E-3</c:v>
                </c:pt>
                <c:pt idx="5">
                  <c:v>4.7613537309596499E-3</c:v>
                </c:pt>
                <c:pt idx="6">
                  <c:v>5.3510974655641697E-3</c:v>
                </c:pt>
                <c:pt idx="7">
                  <c:v>-8.1912632142105979E-3</c:v>
                </c:pt>
                <c:pt idx="8">
                  <c:v>-6.2823823661828371E-4</c:v>
                </c:pt>
                <c:pt idx="9">
                  <c:v>9.6233889784420601E-3</c:v>
                </c:pt>
                <c:pt idx="10">
                  <c:v>1.7920537811153325E-2</c:v>
                </c:pt>
                <c:pt idx="11">
                  <c:v>6.063480899823892E-3</c:v>
                </c:pt>
                <c:pt idx="12">
                  <c:v>5.8023415119583532E-3</c:v>
                </c:pt>
                <c:pt idx="13">
                  <c:v>4.6395404441650356E-3</c:v>
                </c:pt>
                <c:pt idx="14">
                  <c:v>7.3473347335328842E-3</c:v>
                </c:pt>
                <c:pt idx="15">
                  <c:v>9.5130020728602105E-3</c:v>
                </c:pt>
                <c:pt idx="16">
                  <c:v>1.4581804574685497E-2</c:v>
                </c:pt>
                <c:pt idx="17">
                  <c:v>7.7283596343740157E-3</c:v>
                </c:pt>
                <c:pt idx="18">
                  <c:v>-4.4512986546652034E-4</c:v>
                </c:pt>
                <c:pt idx="19">
                  <c:v>3.5094882356716539E-3</c:v>
                </c:pt>
                <c:pt idx="20">
                  <c:v>3.0888246131044461E-4</c:v>
                </c:pt>
                <c:pt idx="21">
                  <c:v>-3.3224621462606407E-3</c:v>
                </c:pt>
                <c:pt idx="22">
                  <c:v>-4.4750303734885089E-3</c:v>
                </c:pt>
                <c:pt idx="23">
                  <c:v>6.1023420533585782E-3</c:v>
                </c:pt>
                <c:pt idx="24">
                  <c:v>9.1848264764622378E-3</c:v>
                </c:pt>
                <c:pt idx="25">
                  <c:v>1.1888035355527959E-2</c:v>
                </c:pt>
                <c:pt idx="26">
                  <c:v>8.07277653101246E-3</c:v>
                </c:pt>
                <c:pt idx="27">
                  <c:v>-7.516429099149402E-3</c:v>
                </c:pt>
                <c:pt idx="28">
                  <c:v>1.3519633333316516E-3</c:v>
                </c:pt>
                <c:pt idx="29">
                  <c:v>3.3237450220169329E-3</c:v>
                </c:pt>
                <c:pt idx="30">
                  <c:v>5.6647092199955118E-3</c:v>
                </c:pt>
                <c:pt idx="31">
                  <c:v>-9.0540546384674236E-3</c:v>
                </c:pt>
                <c:pt idx="32">
                  <c:v>-3.0555966412016966E-3</c:v>
                </c:pt>
                <c:pt idx="33">
                  <c:v>5.4691066849539283E-3</c:v>
                </c:pt>
                <c:pt idx="34">
                  <c:v>4.7956544438472193E-3</c:v>
                </c:pt>
                <c:pt idx="35">
                  <c:v>-3.7777289527149982E-3</c:v>
                </c:pt>
                <c:pt idx="36">
                  <c:v>8.3449217469073744E-3</c:v>
                </c:pt>
                <c:pt idx="37">
                  <c:v>1.1537537486084881E-2</c:v>
                </c:pt>
                <c:pt idx="38">
                  <c:v>5.7149878573126145E-3</c:v>
                </c:pt>
                <c:pt idx="39">
                  <c:v>2.1269253809227395E-2</c:v>
                </c:pt>
                <c:pt idx="40">
                  <c:v>9.2559088831665193E-3</c:v>
                </c:pt>
                <c:pt idx="41">
                  <c:v>9.3743099976417721E-3</c:v>
                </c:pt>
                <c:pt idx="42">
                  <c:v>1.4688533232749545E-2</c:v>
                </c:pt>
                <c:pt idx="43">
                  <c:v>8.2335999674358895E-3</c:v>
                </c:pt>
                <c:pt idx="44">
                  <c:v>3.2348890908426853E-3</c:v>
                </c:pt>
                <c:pt idx="45">
                  <c:v>7.0188092084917386E-3</c:v>
                </c:pt>
                <c:pt idx="46">
                  <c:v>1.0340090901096888E-2</c:v>
                </c:pt>
                <c:pt idx="47">
                  <c:v>2.1389792945283981E-2</c:v>
                </c:pt>
                <c:pt idx="48">
                  <c:v>1.9743470580112055E-2</c:v>
                </c:pt>
                <c:pt idx="49">
                  <c:v>1.3288252049868055E-2</c:v>
                </c:pt>
                <c:pt idx="50">
                  <c:v>9.3955284153239838E-3</c:v>
                </c:pt>
                <c:pt idx="51">
                  <c:v>2.1708686222973173E-2</c:v>
                </c:pt>
                <c:pt idx="52">
                  <c:v>1.3103682832799279E-2</c:v>
                </c:pt>
                <c:pt idx="53">
                  <c:v>1.5528039488143186E-2</c:v>
                </c:pt>
                <c:pt idx="54">
                  <c:v>1.0364248471842474E-2</c:v>
                </c:pt>
                <c:pt idx="55">
                  <c:v>-9.2615165145463196E-3</c:v>
                </c:pt>
                <c:pt idx="56">
                  <c:v>-2.0042876238867136E-3</c:v>
                </c:pt>
                <c:pt idx="57">
                  <c:v>1.26520368332943E-2</c:v>
                </c:pt>
                <c:pt idx="58">
                  <c:v>1.1098079562541718E-2</c:v>
                </c:pt>
                <c:pt idx="59">
                  <c:v>9.7558472330918633E-3</c:v>
                </c:pt>
                <c:pt idx="60">
                  <c:v>1.1546941000632804E-2</c:v>
                </c:pt>
                <c:pt idx="61">
                  <c:v>1.1949677712161488E-2</c:v>
                </c:pt>
                <c:pt idx="62">
                  <c:v>9.8757199860795009E-3</c:v>
                </c:pt>
                <c:pt idx="63">
                  <c:v>1.3263388034862711E-2</c:v>
                </c:pt>
                <c:pt idx="64">
                  <c:v>1.2994050981023797E-2</c:v>
                </c:pt>
                <c:pt idx="65">
                  <c:v>9.6004582988415965E-3</c:v>
                </c:pt>
                <c:pt idx="66">
                  <c:v>-2.9198013383788801E-3</c:v>
                </c:pt>
                <c:pt idx="67">
                  <c:v>-2E-3</c:v>
                </c:pt>
                <c:pt idx="68">
                  <c:v>-1.5979347237893293E-3</c:v>
                </c:pt>
                <c:pt idx="69">
                  <c:v>2.5325978403305527E-3</c:v>
                </c:pt>
                <c:pt idx="70">
                  <c:v>7.6053420471569044E-3</c:v>
                </c:pt>
                <c:pt idx="71">
                  <c:v>3.6155775213182473E-3</c:v>
                </c:pt>
                <c:pt idx="72">
                  <c:v>8.3230530952198567E-3</c:v>
                </c:pt>
                <c:pt idx="73">
                  <c:v>6.9108642786226415E-3</c:v>
                </c:pt>
                <c:pt idx="74">
                  <c:v>9.2957981638794873E-3</c:v>
                </c:pt>
                <c:pt idx="75">
                  <c:v>7.796058628450675E-3</c:v>
                </c:pt>
                <c:pt idx="76">
                  <c:v>6.681667176557049E-3</c:v>
                </c:pt>
                <c:pt idx="77">
                  <c:v>3.209489623790196E-3</c:v>
                </c:pt>
                <c:pt idx="78">
                  <c:v>8.3417213509617838E-4</c:v>
                </c:pt>
                <c:pt idx="79">
                  <c:v>7.8160102848590096E-3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Инфляц'!$F$3:$F$106</c15:sqref>
                  </c15:fullRef>
                </c:ext>
              </c:extLst>
              <c:f>'1. Инфляц'!$F$27:$F$106</c:f>
              <c:numCache>
                <c:formatCode>0.0%</c:formatCode>
                <c:ptCount val="80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5.4687514019469585E-2</c:v>
                </c:pt>
                <c:pt idx="79">
                  <c:v>6.4806865026782123E-2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93784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Инфляц'!$G$3:$G$106</c15:sqref>
                  </c15:fullRef>
                </c:ext>
              </c:extLst>
              <c:f>'1. Инфляц'!$G$27:$G$106</c:f>
              <c:numCache>
                <c:formatCode>0.0%</c:formatCode>
                <c:ptCount val="80"/>
                <c:pt idx="0">
                  <c:v>8.0258308565034131E-2</c:v>
                </c:pt>
                <c:pt idx="1">
                  <c:v>8.1358993732355778E-2</c:v>
                </c:pt>
                <c:pt idx="2">
                  <c:v>7.6915677251461201E-2</c:v>
                </c:pt>
                <c:pt idx="3">
                  <c:v>6.6909736962180499E-2</c:v>
                </c:pt>
                <c:pt idx="4">
                  <c:v>6.5715156660060448E-2</c:v>
                </c:pt>
                <c:pt idx="5">
                  <c:v>7.9574164668088088E-2</c:v>
                </c:pt>
                <c:pt idx="6">
                  <c:v>8.7723020467057156E-2</c:v>
                </c:pt>
                <c:pt idx="7">
                  <c:v>6.4461301768564683E-2</c:v>
                </c:pt>
                <c:pt idx="8">
                  <c:v>5.9247435025859163E-2</c:v>
                </c:pt>
                <c:pt idx="9">
                  <c:v>6.8174821404141772E-2</c:v>
                </c:pt>
                <c:pt idx="10">
                  <c:v>9.2914618251905612E-2</c:v>
                </c:pt>
                <c:pt idx="11">
                  <c:v>9.6657399469243899E-2</c:v>
                </c:pt>
                <c:pt idx="12">
                  <c:v>8.1165183495044424E-2</c:v>
                </c:pt>
                <c:pt idx="13">
                  <c:v>7.8514381845889547E-2</c:v>
                </c:pt>
                <c:pt idx="14">
                  <c:v>7.461023273325873E-2</c:v>
                </c:pt>
                <c:pt idx="15">
                  <c:v>7.8388947719530755E-2</c:v>
                </c:pt>
                <c:pt idx="16">
                  <c:v>8.9163195546823948E-2</c:v>
                </c:pt>
                <c:pt idx="17">
                  <c:v>9.823940405821685E-2</c:v>
                </c:pt>
                <c:pt idx="18">
                  <c:v>9.0475061146852775E-2</c:v>
                </c:pt>
                <c:pt idx="19">
                  <c:v>0.10464280588263142</c:v>
                </c:pt>
                <c:pt idx="20">
                  <c:v>0.10477467571642629</c:v>
                </c:pt>
                <c:pt idx="21">
                  <c:v>8.464596387090273E-2</c:v>
                </c:pt>
                <c:pt idx="22">
                  <c:v>5.0292447594843193E-2</c:v>
                </c:pt>
                <c:pt idx="23">
                  <c:v>5.0071517419120415E-2</c:v>
                </c:pt>
                <c:pt idx="24">
                  <c:v>6.0010561954667807E-2</c:v>
                </c:pt>
                <c:pt idx="25">
                  <c:v>6.8985513020160649E-2</c:v>
                </c:pt>
                <c:pt idx="26">
                  <c:v>6.9236802515267648E-2</c:v>
                </c:pt>
                <c:pt idx="27">
                  <c:v>5.4173177188233446E-2</c:v>
                </c:pt>
                <c:pt idx="28">
                  <c:v>3.6997204044698195E-2</c:v>
                </c:pt>
                <c:pt idx="29">
                  <c:v>2.5511145118099376E-2</c:v>
                </c:pt>
                <c:pt idx="30">
                  <c:v>3.2871003806962396E-2</c:v>
                </c:pt>
                <c:pt idx="31">
                  <c:v>1.9208843133119657E-2</c:v>
                </c:pt>
                <c:pt idx="32">
                  <c:v>1.7881038299486063E-2</c:v>
                </c:pt>
                <c:pt idx="33">
                  <c:v>3.2501492681558108E-2</c:v>
                </c:pt>
                <c:pt idx="34">
                  <c:v>4.853720264788719E-2</c:v>
                </c:pt>
                <c:pt idx="35">
                  <c:v>2.9259937114885837E-2</c:v>
                </c:pt>
                <c:pt idx="36">
                  <c:v>2.1751665677776977E-2</c:v>
                </c:pt>
                <c:pt idx="37">
                  <c:v>2.3348539702199744E-2</c:v>
                </c:pt>
                <c:pt idx="38">
                  <c:v>2.0551777708757379E-2</c:v>
                </c:pt>
                <c:pt idx="39">
                  <c:v>5.3418193182540596E-2</c:v>
                </c:pt>
                <c:pt idx="40">
                  <c:v>6.2713529776037946E-2</c:v>
                </c:pt>
                <c:pt idx="41">
                  <c:v>7.0665899219989781E-2</c:v>
                </c:pt>
                <c:pt idx="42">
                  <c:v>7.8137363002654947E-2</c:v>
                </c:pt>
                <c:pt idx="43">
                  <c:v>9.3134536993306982E-2</c:v>
                </c:pt>
                <c:pt idx="44">
                  <c:v>9.8914597311303476E-2</c:v>
                </c:pt>
                <c:pt idx="45">
                  <c:v>9.4572982304924391E-2</c:v>
                </c:pt>
                <c:pt idx="46">
                  <c:v>9.8824293525262341E-2</c:v>
                </c:pt>
                <c:pt idx="47">
                  <c:v>0.13898176678156848</c:v>
                </c:pt>
                <c:pt idx="48">
                  <c:v>0.15541074231575491</c:v>
                </c:pt>
                <c:pt idx="49">
                  <c:v>0.15429072807860411</c:v>
                </c:pt>
                <c:pt idx="50">
                  <c:v>0.15890878288282306</c:v>
                </c:pt>
                <c:pt idx="51">
                  <c:v>0.15685781423557144</c:v>
                </c:pt>
                <c:pt idx="52">
                  <c:v>0.16200938258943132</c:v>
                </c:pt>
                <c:pt idx="53">
                  <c:v>0.16591769171525583</c:v>
                </c:pt>
                <c:pt idx="54">
                  <c:v>0.15811378458786729</c:v>
                </c:pt>
                <c:pt idx="55">
                  <c:v>0.14838744908253276</c:v>
                </c:pt>
                <c:pt idx="56">
                  <c:v>0.1402941851155366</c:v>
                </c:pt>
                <c:pt idx="57">
                  <c:v>0.14627769744199881</c:v>
                </c:pt>
                <c:pt idx="58">
                  <c:v>0.14541223929437108</c:v>
                </c:pt>
                <c:pt idx="59">
                  <c:v>0.12859791818843758</c:v>
                </c:pt>
                <c:pt idx="60">
                  <c:v>0.11986477043120436</c:v>
                </c:pt>
                <c:pt idx="61">
                  <c:v>0.12066453769609442</c:v>
                </c:pt>
                <c:pt idx="62">
                  <c:v>0.12109492765387775</c:v>
                </c:pt>
                <c:pt idx="63">
                  <c:v>0.10883467141254832</c:v>
                </c:pt>
                <c:pt idx="64">
                  <c:v>0.10812625359823125</c:v>
                </c:pt>
                <c:pt idx="65">
                  <c:v>0.10429833677384526</c:v>
                </c:pt>
                <c:pt idx="66">
                  <c:v>9.4179012270157569E-2</c:v>
                </c:pt>
                <c:pt idx="67">
                  <c:v>0.1</c:v>
                </c:pt>
                <c:pt idx="68">
                  <c:v>0.10241309150999789</c:v>
                </c:pt>
                <c:pt idx="69">
                  <c:v>9.4130932413413193E-2</c:v>
                </c:pt>
                <c:pt idx="70">
                  <c:v>9.370120268511295E-2</c:v>
                </c:pt>
                <c:pt idx="71">
                  <c:v>8.6288884805787003E-2</c:v>
                </c:pt>
                <c:pt idx="72">
                  <c:v>8.1514315093698997E-2</c:v>
                </c:pt>
                <c:pt idx="73">
                  <c:v>7.2000856442819172E-2</c:v>
                </c:pt>
                <c:pt idx="74">
                  <c:v>6.9688439141017522E-2</c:v>
                </c:pt>
                <c:pt idx="75">
                  <c:v>6.0560363393463712E-2</c:v>
                </c:pt>
                <c:pt idx="76">
                  <c:v>5.6047752979359489E-2</c:v>
                </c:pt>
                <c:pt idx="77">
                  <c:v>4.7835787817111841E-2</c:v>
                </c:pt>
                <c:pt idx="78">
                  <c:v>5.0422991803241057E-2</c:v>
                </c:pt>
                <c:pt idx="79">
                  <c:v>6.1907867148174978E-2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5875">
              <a:solidFill>
                <a:srgbClr val="373334"/>
              </a:solidFill>
              <a:prstDash val="sysDash"/>
            </a:ln>
          </c:spPr>
          <c:marker>
            <c:symbol val="none"/>
          </c:marker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61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Инфляц'!$E$3:$E$106</c15:sqref>
                  </c15:fullRef>
                </c:ext>
              </c:extLst>
              <c:f>'1. Инфляц'!$E$27:$E$106</c:f>
              <c:numCache>
                <c:formatCode>0.0%</c:formatCode>
                <c:ptCount val="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  <c:pt idx="59">
                  <c:v>0.06</c:v>
                </c:pt>
                <c:pt idx="72">
                  <c:v>0.06</c:v>
                </c:pt>
                <c:pt idx="73">
                  <c:v>0.06</c:v>
                </c:pt>
                <c:pt idx="74">
                  <c:v>0.06</c:v>
                </c:pt>
                <c:pt idx="75">
                  <c:v>0.06</c:v>
                </c:pt>
                <c:pt idx="76">
                  <c:v>0.06</c:v>
                </c:pt>
                <c:pt idx="77">
                  <c:v>0.06</c:v>
                </c:pt>
                <c:pt idx="78">
                  <c:v>0.06</c:v>
                </c:pt>
                <c:pt idx="7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800000000000000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4448"/>
        <c:crosses val="autoZero"/>
        <c:crossBetween val="between"/>
        <c:majorUnit val="3.0000000000000006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зээл'!$B$11:$AV$11</c15:sqref>
                  </c15:fullRef>
                </c:ext>
              </c:extLst>
              <c:f>'3.2.1 Мөнгө, зээл'!$AH$11:$AV$11</c:f>
              <c:numCache>
                <c:formatCode>0.0%</c:formatCode>
                <c:ptCount val="15"/>
                <c:pt idx="0">
                  <c:v>-1.5181514680494782E-2</c:v>
                </c:pt>
                <c:pt idx="1">
                  <c:v>5.5994811202424548E-3</c:v>
                </c:pt>
                <c:pt idx="2">
                  <c:v>1.7892759122645789E-3</c:v>
                </c:pt>
                <c:pt idx="3">
                  <c:v>1.4195009250043505E-2</c:v>
                </c:pt>
                <c:pt idx="4">
                  <c:v>1.967504997380079E-2</c:v>
                </c:pt>
                <c:pt idx="5">
                  <c:v>2.6250041910859372E-2</c:v>
                </c:pt>
                <c:pt idx="6">
                  <c:v>7.1034290669572425E-2</c:v>
                </c:pt>
                <c:pt idx="7">
                  <c:v>9.3391156313428522E-2</c:v>
                </c:pt>
                <c:pt idx="8">
                  <c:v>8.766610313829587E-2</c:v>
                </c:pt>
                <c:pt idx="9">
                  <c:v>1.3013405486954559E-2</c:v>
                </c:pt>
                <c:pt idx="10">
                  <c:v>3.5320468420597252E-2</c:v>
                </c:pt>
                <c:pt idx="11">
                  <c:v>2.360239310402493E-2</c:v>
                </c:pt>
                <c:pt idx="12">
                  <c:v>-4.3363187328579796E-3</c:v>
                </c:pt>
                <c:pt idx="13">
                  <c:v>5.8375876276380141E-2</c:v>
                </c:pt>
                <c:pt idx="14">
                  <c:v>-4.2013751510393228E-3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E-44D1-97CD-16DB795B6C58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22F8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зээл'!$B$12:$AV$12</c15:sqref>
                  </c15:fullRef>
                </c:ext>
              </c:extLst>
              <c:f>'3.2.1 Мөнгө, зээл'!$AH$12:$AV$12</c:f>
              <c:numCache>
                <c:formatCode>0.0%</c:formatCode>
                <c:ptCount val="15"/>
                <c:pt idx="0">
                  <c:v>0.16890524704176271</c:v>
                </c:pt>
                <c:pt idx="1">
                  <c:v>0.18214453974717443</c:v>
                </c:pt>
                <c:pt idx="2">
                  <c:v>0.15488992484191411</c:v>
                </c:pt>
                <c:pt idx="3">
                  <c:v>6.0612966901459162E-2</c:v>
                </c:pt>
                <c:pt idx="4">
                  <c:v>-2.6169918434324587E-2</c:v>
                </c:pt>
                <c:pt idx="5">
                  <c:v>-4.8014665198123425E-2</c:v>
                </c:pt>
                <c:pt idx="6">
                  <c:v>-0.1004223554226458</c:v>
                </c:pt>
                <c:pt idx="7">
                  <c:v>-8.7277472273784809E-2</c:v>
                </c:pt>
                <c:pt idx="8">
                  <c:v>-2.3055499242863278E-2</c:v>
                </c:pt>
                <c:pt idx="9">
                  <c:v>2.1378206068238269E-2</c:v>
                </c:pt>
                <c:pt idx="10">
                  <c:v>8.4161012977864547E-2</c:v>
                </c:pt>
                <c:pt idx="11">
                  <c:v>0.15231789387672784</c:v>
                </c:pt>
                <c:pt idx="12">
                  <c:v>0.16341448978274861</c:v>
                </c:pt>
                <c:pt idx="13">
                  <c:v>0.16701858193252081</c:v>
                </c:pt>
                <c:pt idx="14">
                  <c:v>0.17615880893762631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E-44D1-97CD-16DB795B6C58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зээл'!$B$14:$AV$14</c15:sqref>
                  </c15:fullRef>
                </c:ext>
              </c:extLst>
              <c:f>'3.2.1 Мөнгө, зээл'!$AH$14:$AV$14</c:f>
              <c:numCache>
                <c:formatCode>0.0%</c:formatCode>
                <c:ptCount val="15"/>
                <c:pt idx="0">
                  <c:v>3.3432294170159367E-2</c:v>
                </c:pt>
                <c:pt idx="1">
                  <c:v>-2.9431514876228707E-3</c:v>
                </c:pt>
                <c:pt idx="2">
                  <c:v>-4.4950860435174864E-2</c:v>
                </c:pt>
                <c:pt idx="3">
                  <c:v>-3.0369490987909281E-2</c:v>
                </c:pt>
                <c:pt idx="4">
                  <c:v>-6.5489398450679871E-3</c:v>
                </c:pt>
                <c:pt idx="5">
                  <c:v>5.7776694683318612E-3</c:v>
                </c:pt>
                <c:pt idx="6">
                  <c:v>1.6599218753104699E-2</c:v>
                </c:pt>
                <c:pt idx="7">
                  <c:v>3.3623318919252139E-2</c:v>
                </c:pt>
                <c:pt idx="8">
                  <c:v>6.3161697073753811E-2</c:v>
                </c:pt>
                <c:pt idx="9">
                  <c:v>2.424334284564084E-2</c:v>
                </c:pt>
                <c:pt idx="10">
                  <c:v>1.6437168827117054E-2</c:v>
                </c:pt>
                <c:pt idx="11">
                  <c:v>2.9941681250743647E-3</c:v>
                </c:pt>
                <c:pt idx="12">
                  <c:v>-4.7109704431641232E-2</c:v>
                </c:pt>
                <c:pt idx="13">
                  <c:v>-1.8907767372180879E-2</c:v>
                </c:pt>
                <c:pt idx="14">
                  <c:v>-2.0125808719372928E-2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E-44D1-97CD-16DB795B6C58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зээл'!$B$13:$AV$13</c15:sqref>
                  </c15:fullRef>
                </c:ext>
              </c:extLst>
              <c:f>'3.2.1 Мөнгө, зээл'!$AH$13:$AV$13</c:f>
              <c:numCache>
                <c:formatCode>0.0%</c:formatCode>
                <c:ptCount val="15"/>
                <c:pt idx="0">
                  <c:v>3.383435901507343E-2</c:v>
                </c:pt>
                <c:pt idx="1">
                  <c:v>0.10188037892501403</c:v>
                </c:pt>
                <c:pt idx="2">
                  <c:v>8.5677617590687247E-2</c:v>
                </c:pt>
                <c:pt idx="3">
                  <c:v>8.9899992796151726E-2</c:v>
                </c:pt>
                <c:pt idx="4">
                  <c:v>5.575919244888617E-2</c:v>
                </c:pt>
                <c:pt idx="5">
                  <c:v>7.6565680947955263E-3</c:v>
                </c:pt>
                <c:pt idx="6">
                  <c:v>2.2683687378199303E-2</c:v>
                </c:pt>
                <c:pt idx="7">
                  <c:v>2.5486610323019181E-2</c:v>
                </c:pt>
                <c:pt idx="8">
                  <c:v>3.7864203428987463E-2</c:v>
                </c:pt>
                <c:pt idx="9">
                  <c:v>7.7851626204217261E-2</c:v>
                </c:pt>
                <c:pt idx="10">
                  <c:v>6.9326536778652734E-2</c:v>
                </c:pt>
                <c:pt idx="11">
                  <c:v>8.6885349750367755E-2</c:v>
                </c:pt>
                <c:pt idx="12">
                  <c:v>9.4938391549552664E-2</c:v>
                </c:pt>
                <c:pt idx="13">
                  <c:v>0.10519491506773988</c:v>
                </c:pt>
                <c:pt idx="14">
                  <c:v>0.11760193002036437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8575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857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71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E-44D1-97CD-16DB795B6C58}"/>
                </c:ext>
              </c:extLst>
            </c:dLbl>
            <c:dLbl>
              <c:idx val="73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E-44D1-97CD-16DB795B6C58}"/>
                </c:ext>
              </c:extLst>
            </c:dLbl>
            <c:dLbl>
              <c:idx val="75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E-44D1-97CD-16DB795B6C58}"/>
                </c:ext>
              </c:extLst>
            </c:dLbl>
            <c:dLbl>
              <c:idx val="189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E-44D1-97CD-16DB795B6C58}"/>
                </c:ext>
              </c:extLst>
            </c:dLbl>
            <c:dLbl>
              <c:idx val="191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E-44D1-97CD-16DB795B6C58}"/>
                </c:ext>
              </c:extLst>
            </c:dLbl>
            <c:dLbl>
              <c:idx val="193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E-44D1-97CD-16DB795B6C58}"/>
                </c:ext>
              </c:extLst>
            </c:dLbl>
            <c:dLbl>
              <c:idx val="336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E-44D1-97CD-16DB795B6C58}"/>
                </c:ext>
              </c:extLst>
            </c:dLbl>
            <c:dLbl>
              <c:idx val="337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E-44D1-97CD-16DB795B6C58}"/>
                </c:ext>
              </c:extLst>
            </c:dLbl>
            <c:dLbl>
              <c:idx val="339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E-44D1-97CD-16DB795B6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зээл'!$B$16:$AV$16</c15:sqref>
                  </c15:fullRef>
                </c:ext>
              </c:extLst>
              <c:f>'3.2.1 Мөнгө, зээл'!$AH$16:$AV$16</c:f>
              <c:numCache>
                <c:formatCode>0.0%</c:formatCode>
                <c:ptCount val="15"/>
                <c:pt idx="0">
                  <c:v>0.22912960011389338</c:v>
                </c:pt>
                <c:pt idx="1">
                  <c:v>0.29557301950172898</c:v>
                </c:pt>
                <c:pt idx="2">
                  <c:v>0.20210906565365683</c:v>
                </c:pt>
                <c:pt idx="3">
                  <c:v>0.13817914802333386</c:v>
                </c:pt>
                <c:pt idx="4">
                  <c:v>4.2237776989667353E-2</c:v>
                </c:pt>
                <c:pt idx="5">
                  <c:v>-1.2865462578953046E-2</c:v>
                </c:pt>
                <c:pt idx="6">
                  <c:v>7.5410210551871693E-3</c:v>
                </c:pt>
                <c:pt idx="7">
                  <c:v>6.4648482371675087E-2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0.20884643174693679</c:v>
                </c:pt>
                <c:pt idx="13">
                  <c:v>0.31858879457760686</c:v>
                </c:pt>
                <c:pt idx="14">
                  <c:v>0.27337543313436646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зээл'!$Z$31:$AV$31</c15:sqref>
                  </c15:fullRef>
                </c:ext>
              </c:extLst>
              <c:f>'3.2.1 Мөнгө, зээл'!$AH$31:$AV$31</c:f>
              <c:numCache>
                <c:formatCode>0%</c:formatCode>
                <c:ptCount val="15"/>
                <c:pt idx="0" formatCode="0.0%">
                  <c:v>9.2351941351835345E-2</c:v>
                </c:pt>
                <c:pt idx="1" formatCode="0.0%">
                  <c:v>9.6699975771794774E-2</c:v>
                </c:pt>
                <c:pt idx="2" formatCode="0.0%">
                  <c:v>8.3341664645898039E-2</c:v>
                </c:pt>
                <c:pt idx="3" formatCode="0.0%">
                  <c:v>7.3851950081540288E-2</c:v>
                </c:pt>
                <c:pt idx="4" formatCode="0.0%">
                  <c:v>6.5935729469690202E-2</c:v>
                </c:pt>
                <c:pt idx="5" formatCode="0.0%">
                  <c:v>5.9985126393649904E-2</c:v>
                </c:pt>
                <c:pt idx="6" formatCode="0.0%">
                  <c:v>6.4047541046859793E-2</c:v>
                </c:pt>
                <c:pt idx="7" formatCode="0.0%">
                  <c:v>5.8299750365078534E-2</c:v>
                </c:pt>
                <c:pt idx="8" formatCode="0.0%">
                  <c:v>6.6000000000000003E-2</c:v>
                </c:pt>
                <c:pt idx="9" formatCode="0.0%">
                  <c:v>6.1297440585787399E-2</c:v>
                </c:pt>
                <c:pt idx="10" formatCode="0.0%">
                  <c:v>5.5694045337184216E-2</c:v>
                </c:pt>
                <c:pt idx="11" formatCode="0.0%">
                  <c:v>6.1525182890742873E-2</c:v>
                </c:pt>
                <c:pt idx="12" formatCode="0.0%">
                  <c:v>6.8038701236700444E-2</c:v>
                </c:pt>
                <c:pt idx="13" formatCode="0.0%">
                  <c:v>6.1892715244694953E-2</c:v>
                </c:pt>
                <c:pt idx="14" formatCode="0.0%">
                  <c:v>5.9331709360830279E-2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1-4F50-813E-515F3DD75A6A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зээл'!$Z$32:$AV$32</c15:sqref>
                  </c15:fullRef>
                </c:ext>
              </c:extLst>
              <c:f>'3.2.1 Мөнгө, зээл'!$AH$32:$AV$32</c:f>
              <c:numCache>
                <c:formatCode>0%</c:formatCode>
                <c:ptCount val="15"/>
                <c:pt idx="0" formatCode="0.0%">
                  <c:v>0.27288484649311168</c:v>
                </c:pt>
                <c:pt idx="1" formatCode="0.0%">
                  <c:v>0.25367203223130463</c:v>
                </c:pt>
                <c:pt idx="2" formatCode="0.0%">
                  <c:v>0.23949400099633875</c:v>
                </c:pt>
                <c:pt idx="3" formatCode="0.0%">
                  <c:v>0.23352335455977419</c:v>
                </c:pt>
                <c:pt idx="4" formatCode="0.0%">
                  <c:v>0.2737316054758101</c:v>
                </c:pt>
                <c:pt idx="5" formatCode="0.0%">
                  <c:v>0.28616053033391559</c:v>
                </c:pt>
                <c:pt idx="6" formatCode="0.0%">
                  <c:v>0.32237316561750606</c:v>
                </c:pt>
                <c:pt idx="7" formatCode="0.0%">
                  <c:v>0.3393570704818486</c:v>
                </c:pt>
                <c:pt idx="8" formatCode="0.0%">
                  <c:v>0.36299999999999999</c:v>
                </c:pt>
                <c:pt idx="9" formatCode="0.0%">
                  <c:v>0.28416366702002616</c:v>
                </c:pt>
                <c:pt idx="10" formatCode="0.0%">
                  <c:v>0.31100580374788878</c:v>
                </c:pt>
                <c:pt idx="11" formatCode="0.0%">
                  <c:v>0.28778723709180659</c:v>
                </c:pt>
                <c:pt idx="12" formatCode="0.0%">
                  <c:v>0.25663566936538523</c:v>
                </c:pt>
                <c:pt idx="13" formatCode="0.0%">
                  <c:v>0.24630257314880227</c:v>
                </c:pt>
                <c:pt idx="14" formatCode="0.0%">
                  <c:v>0.23044106749064341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1-4F50-813E-515F3DD75A6A}"/>
            </c:ext>
          </c:extLst>
        </c:ser>
        <c:ser>
          <c:idx val="0"/>
          <c:order val="2"/>
          <c:tx>
            <c:strRef>
              <c:f>'3.2.1 Мөнгө, зээл'!$A$33</c:f>
              <c:strCache>
                <c:ptCount val="1"/>
                <c:pt idx="0">
                  <c:v>Эх үүсвэрийн долларжилт, ханшийн нөлөөг засварласан</c:v>
                </c:pt>
              </c:strCache>
            </c:strRef>
          </c:tx>
          <c:spPr>
            <a:ln w="285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зээл'!$Z$33:$AV$33</c15:sqref>
                  </c15:fullRef>
                </c:ext>
              </c:extLst>
              <c:f>'3.2.1 Мөнгө, зээл'!$AH$33:$AV$33</c:f>
              <c:numCache>
                <c:formatCode>0%</c:formatCode>
                <c:ptCount val="15"/>
                <c:pt idx="0" formatCode="0.0%">
                  <c:v>0.258973036340716</c:v>
                </c:pt>
                <c:pt idx="1" formatCode="0.0%">
                  <c:v>0.24073200283290813</c:v>
                </c:pt>
                <c:pt idx="2" formatCode="0.0%">
                  <c:v>0.22695426147980466</c:v>
                </c:pt>
                <c:pt idx="3" formatCode="0.0%">
                  <c:v>0.22079507885991645</c:v>
                </c:pt>
                <c:pt idx="4" formatCode="0.0%">
                  <c:v>0.25603603224642779</c:v>
                </c:pt>
                <c:pt idx="5" formatCode="0.0%">
                  <c:v>0.25372167832313264</c:v>
                </c:pt>
                <c:pt idx="6" formatCode="0.0%">
                  <c:v>0.27902831317703425</c:v>
                </c:pt>
                <c:pt idx="7" formatCode="0.0%">
                  <c:v>0.28322309779131094</c:v>
                </c:pt>
                <c:pt idx="8" formatCode="0.0%">
                  <c:v>0.30010921179102806</c:v>
                </c:pt>
                <c:pt idx="9" formatCode="0.0%">
                  <c:v>0.23454948938152115</c:v>
                </c:pt>
                <c:pt idx="10" formatCode="0.0%">
                  <c:v>0.25690707940513402</c:v>
                </c:pt>
                <c:pt idx="11" formatCode="0.0%">
                  <c:v>0.23891610048988299</c:v>
                </c:pt>
                <c:pt idx="12" formatCode="0.0%">
                  <c:v>0.21319407207251731</c:v>
                </c:pt>
                <c:pt idx="13" formatCode="0.0%">
                  <c:v>0.20388657254321252</c:v>
                </c:pt>
                <c:pt idx="14" formatCode="0.0%">
                  <c:v>0.19007276320244523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11-4F50-813E-515F3DD7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зээл'!$V$28:$AV$28</c15:sqref>
                  </c15:fullRef>
                </c:ext>
              </c:extLst>
              <c:f>'3.2.1 Мөнгө, зээл'!$AH$28:$AV$28</c:f>
              <c:numCache>
                <c:formatCode>0.0%</c:formatCode>
                <c:ptCount val="15"/>
                <c:pt idx="0">
                  <c:v>-7.4844515684318637E-3</c:v>
                </c:pt>
                <c:pt idx="1">
                  <c:v>1.2612477203475648E-2</c:v>
                </c:pt>
                <c:pt idx="2">
                  <c:v>1.6516789792806331E-2</c:v>
                </c:pt>
                <c:pt idx="3">
                  <c:v>1.4252956603519421E-2</c:v>
                </c:pt>
                <c:pt idx="4">
                  <c:v>7.850604480861726E-3</c:v>
                </c:pt>
                <c:pt idx="5">
                  <c:v>1.1091491933127938E-2</c:v>
                </c:pt>
                <c:pt idx="6">
                  <c:v>8.0776148266215372E-3</c:v>
                </c:pt>
                <c:pt idx="7">
                  <c:v>4.6211129250785079E-3</c:v>
                </c:pt>
                <c:pt idx="8">
                  <c:v>-1.8965107791568672E-3</c:v>
                </c:pt>
                <c:pt idx="9">
                  <c:v>1.811176675013508E-4</c:v>
                </c:pt>
                <c:pt idx="10">
                  <c:v>2.7066775214517891E-3</c:v>
                </c:pt>
                <c:pt idx="11">
                  <c:v>8.4502870505313195E-3</c:v>
                </c:pt>
                <c:pt idx="12">
                  <c:v>1.9169222206968473E-2</c:v>
                </c:pt>
                <c:pt idx="13">
                  <c:v>2.5320134961052419E-2</c:v>
                </c:pt>
                <c:pt idx="14">
                  <c:v>2.9666240318343411E-2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86E-BE49-56DD408BD5B5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зээл'!$V$27:$AV$27</c15:sqref>
                  </c15:fullRef>
                </c:ext>
              </c:extLst>
              <c:f>'3.2.1 Мөнгө, зээл'!$AH$27:$AV$27</c:f>
              <c:numCache>
                <c:formatCode>0.0%</c:formatCode>
                <c:ptCount val="15"/>
                <c:pt idx="0">
                  <c:v>2.4740390583908412E-2</c:v>
                </c:pt>
                <c:pt idx="1">
                  <c:v>3.3041227742677901E-3</c:v>
                </c:pt>
                <c:pt idx="2">
                  <c:v>8.9149133672812159E-3</c:v>
                </c:pt>
                <c:pt idx="3">
                  <c:v>1.2404386881496842E-2</c:v>
                </c:pt>
                <c:pt idx="4">
                  <c:v>1.7135117538138938E-2</c:v>
                </c:pt>
                <c:pt idx="5">
                  <c:v>1.3218161960933721E-2</c:v>
                </c:pt>
                <c:pt idx="6">
                  <c:v>9.3382725641674384E-3</c:v>
                </c:pt>
                <c:pt idx="7">
                  <c:v>7.1812737782795842E-3</c:v>
                </c:pt>
                <c:pt idx="8">
                  <c:v>4.9643538387250897E-3</c:v>
                </c:pt>
                <c:pt idx="9">
                  <c:v>1.508796860228644E-2</c:v>
                </c:pt>
                <c:pt idx="10">
                  <c:v>1.4499021181206311E-2</c:v>
                </c:pt>
                <c:pt idx="11">
                  <c:v>2.2669929281191541E-2</c:v>
                </c:pt>
                <c:pt idx="12">
                  <c:v>2.7387828509602429E-2</c:v>
                </c:pt>
                <c:pt idx="13">
                  <c:v>3.1349135789235379E-2</c:v>
                </c:pt>
                <c:pt idx="14">
                  <c:v>3.8122520897243752E-2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6-4168-A2ED-001C8E4F6CEA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зээл'!$V$23:$AV$23</c15:sqref>
                  </c15:fullRef>
                </c:ext>
              </c:extLst>
              <c:f>'3.2.1 Мөнгө, зээл'!$AH$23:$AV$23</c:f>
              <c:numCache>
                <c:formatCode>0.0%</c:formatCode>
                <c:ptCount val="15"/>
                <c:pt idx="0">
                  <c:v>1.6418595820394646E-2</c:v>
                </c:pt>
                <c:pt idx="1">
                  <c:v>1.6123593408739482E-2</c:v>
                </c:pt>
                <c:pt idx="2">
                  <c:v>2.2762231760731787E-2</c:v>
                </c:pt>
                <c:pt idx="3">
                  <c:v>5.4195093760623534E-3</c:v>
                </c:pt>
                <c:pt idx="4">
                  <c:v>2.7908665673055614E-3</c:v>
                </c:pt>
                <c:pt idx="5">
                  <c:v>-2.1094623216003825E-3</c:v>
                </c:pt>
                <c:pt idx="6">
                  <c:v>-1.7147130096670554E-2</c:v>
                </c:pt>
                <c:pt idx="7">
                  <c:v>-3.2800998046197231E-2</c:v>
                </c:pt>
                <c:pt idx="8">
                  <c:v>-2.3115179831484412E-2</c:v>
                </c:pt>
                <c:pt idx="9">
                  <c:v>-1.2482678352637729E-2</c:v>
                </c:pt>
                <c:pt idx="10">
                  <c:v>-1.5181591729599032E-2</c:v>
                </c:pt>
                <c:pt idx="11">
                  <c:v>1.1018226477076683E-2</c:v>
                </c:pt>
                <c:pt idx="12">
                  <c:v>1.0386779240992263E-2</c:v>
                </c:pt>
                <c:pt idx="13">
                  <c:v>2.184229067017002E-2</c:v>
                </c:pt>
                <c:pt idx="14">
                  <c:v>2.160897503595716E-2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D-4D80-B79A-39B93A43DB33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зээл'!$V$25:$AV$25</c15:sqref>
                  </c15:fullRef>
                </c:ext>
              </c:extLst>
              <c:f>'3.2.1 Мөнгө, зээл'!$AH$25:$AV$25</c:f>
              <c:numCache>
                <c:formatCode>0.0%</c:formatCode>
                <c:ptCount val="15"/>
                <c:pt idx="0">
                  <c:v>-7.5010138714238887E-3</c:v>
                </c:pt>
                <c:pt idx="1">
                  <c:v>-2.6189119230060278E-3</c:v>
                </c:pt>
                <c:pt idx="2">
                  <c:v>7.3308418007154022E-3</c:v>
                </c:pt>
                <c:pt idx="3">
                  <c:v>7.5555995722873795E-3</c:v>
                </c:pt>
                <c:pt idx="4">
                  <c:v>1.7312391724952858E-2</c:v>
                </c:pt>
                <c:pt idx="5">
                  <c:v>1.2830835599911408E-2</c:v>
                </c:pt>
                <c:pt idx="6">
                  <c:v>6.8785655325520568E-3</c:v>
                </c:pt>
                <c:pt idx="7">
                  <c:v>6.8712390752272198E-3</c:v>
                </c:pt>
                <c:pt idx="8">
                  <c:v>5.6999372862105734E-4</c:v>
                </c:pt>
                <c:pt idx="9">
                  <c:v>3.2087760461825109E-3</c:v>
                </c:pt>
                <c:pt idx="10">
                  <c:v>2.3416880301133525E-3</c:v>
                </c:pt>
                <c:pt idx="11">
                  <c:v>2.8919106402534611E-3</c:v>
                </c:pt>
                <c:pt idx="12">
                  <c:v>2.4549312192291986E-3</c:v>
                </c:pt>
                <c:pt idx="13">
                  <c:v>6.2208033919565007E-3</c:v>
                </c:pt>
                <c:pt idx="14">
                  <c:v>8.8771795791035522E-3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D-4D80-B79A-39B93A43DB33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зээл'!$V$26:$AV$26</c15:sqref>
                  </c15:fullRef>
                </c:ext>
              </c:extLst>
              <c:f>'3.2.1 Мөнгө, зээл'!$AH$26:$AV$26</c:f>
              <c:numCache>
                <c:formatCode>0.0%</c:formatCode>
                <c:ptCount val="15"/>
                <c:pt idx="0">
                  <c:v>2.2253095996471943E-3</c:v>
                </c:pt>
                <c:pt idx="1">
                  <c:v>4.1371317086968104E-2</c:v>
                </c:pt>
                <c:pt idx="2">
                  <c:v>5.1556722766584996E-2</c:v>
                </c:pt>
                <c:pt idx="3">
                  <c:v>8.0565688823369022E-2</c:v>
                </c:pt>
                <c:pt idx="4">
                  <c:v>8.8855482827449442E-2</c:v>
                </c:pt>
                <c:pt idx="5">
                  <c:v>6.9080287161508769E-2</c:v>
                </c:pt>
                <c:pt idx="6">
                  <c:v>5.4549195107212206E-2</c:v>
                </c:pt>
                <c:pt idx="7">
                  <c:v>3.0550469928023988E-2</c:v>
                </c:pt>
                <c:pt idx="8">
                  <c:v>1.701298139388556E-2</c:v>
                </c:pt>
                <c:pt idx="9">
                  <c:v>1.6334969945310363E-2</c:v>
                </c:pt>
                <c:pt idx="10">
                  <c:v>1.5687746676894942E-2</c:v>
                </c:pt>
                <c:pt idx="11">
                  <c:v>3.1169726222102682E-2</c:v>
                </c:pt>
                <c:pt idx="12">
                  <c:v>3.0427390143388879E-2</c:v>
                </c:pt>
                <c:pt idx="13">
                  <c:v>3.6278521637157654E-2</c:v>
                </c:pt>
                <c:pt idx="14">
                  <c:v>3.4743872833375607E-2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D-4D80-B79A-39B93A43DB33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зээл'!$V$24:$AV$24</c15:sqref>
                  </c15:fullRef>
                </c:ext>
              </c:extLst>
              <c:f>'3.2.1 Мөнгө, зээл'!$AH$24:$AV$24</c:f>
              <c:numCache>
                <c:formatCode>0.0%</c:formatCode>
                <c:ptCount val="15"/>
                <c:pt idx="0">
                  <c:v>-2.5441125342842443E-3</c:v>
                </c:pt>
                <c:pt idx="1">
                  <c:v>1.7091861010135986E-2</c:v>
                </c:pt>
                <c:pt idx="2">
                  <c:v>1.1301475373063096E-2</c:v>
                </c:pt>
                <c:pt idx="3">
                  <c:v>1.6222140432681137E-2</c:v>
                </c:pt>
                <c:pt idx="4">
                  <c:v>1.0800696963519778E-2</c:v>
                </c:pt>
                <c:pt idx="5">
                  <c:v>3.4115881472466195E-3</c:v>
                </c:pt>
                <c:pt idx="6">
                  <c:v>1.0221730191439439E-2</c:v>
                </c:pt>
                <c:pt idx="7">
                  <c:v>-6.67587067619112E-3</c:v>
                </c:pt>
                <c:pt idx="8">
                  <c:v>7.4435103892770372E-3</c:v>
                </c:pt>
                <c:pt idx="9">
                  <c:v>7.3731681117339513E-3</c:v>
                </c:pt>
                <c:pt idx="10">
                  <c:v>5.3465228560066972E-3</c:v>
                </c:pt>
                <c:pt idx="11">
                  <c:v>2.2018691659474E-2</c:v>
                </c:pt>
                <c:pt idx="12">
                  <c:v>9.2971210787266938E-3</c:v>
                </c:pt>
                <c:pt idx="13">
                  <c:v>1.4529745125667215E-2</c:v>
                </c:pt>
                <c:pt idx="14">
                  <c:v>2.0965898994362058E-2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7D-4D80-B79A-39B93A43DB33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зээл'!$V$21:$AV$21</c15:sqref>
                  </c15:fullRef>
                </c:ext>
              </c:extLst>
              <c:f>'3.2.1 Мөнгө, зээл'!$AH$21:$AV$21</c:f>
              <c:numCache>
                <c:formatCode>0.0%</c:formatCode>
                <c:ptCount val="15"/>
                <c:pt idx="0">
                  <c:v>2.2392317494956075E-2</c:v>
                </c:pt>
                <c:pt idx="1">
                  <c:v>2.9252064900020566E-2</c:v>
                </c:pt>
                <c:pt idx="2">
                  <c:v>4.637320302797885E-2</c:v>
                </c:pt>
                <c:pt idx="3">
                  <c:v>3.9602029658826976E-2</c:v>
                </c:pt>
                <c:pt idx="4">
                  <c:v>4.8019477730625371E-2</c:v>
                </c:pt>
                <c:pt idx="5">
                  <c:v>4.3395359437560808E-2</c:v>
                </c:pt>
                <c:pt idx="6">
                  <c:v>1.0954484831351363E-2</c:v>
                </c:pt>
                <c:pt idx="7">
                  <c:v>1.9425357148206999E-2</c:v>
                </c:pt>
                <c:pt idx="8">
                  <c:v>-3.7611371711294807E-3</c:v>
                </c:pt>
                <c:pt idx="9">
                  <c:v>5.5837866834452751E-4</c:v>
                </c:pt>
                <c:pt idx="10">
                  <c:v>1.7447850543317184E-2</c:v>
                </c:pt>
                <c:pt idx="11">
                  <c:v>2.3438885905286026E-2</c:v>
                </c:pt>
                <c:pt idx="12">
                  <c:v>5.0796479119105634E-2</c:v>
                </c:pt>
                <c:pt idx="13">
                  <c:v>6.2981983745109396E-2</c:v>
                </c:pt>
                <c:pt idx="14">
                  <c:v>6.4305054594223768E-2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D-4D80-B79A-39B93A43DB33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зээл'!$V$20:$AV$20</c15:sqref>
                  </c15:fullRef>
                </c:ext>
              </c:extLst>
              <c:f>'3.2.1 Мөнгө, зээл'!$AH$20:$AV$20</c:f>
              <c:numCache>
                <c:formatCode>0.0%</c:formatCode>
                <c:ptCount val="15"/>
                <c:pt idx="0">
                  <c:v>-2.0079449836592825E-2</c:v>
                </c:pt>
                <c:pt idx="1">
                  <c:v>-1.4466777590436873E-2</c:v>
                </c:pt>
                <c:pt idx="2">
                  <c:v>3.0773734888052385E-4</c:v>
                </c:pt>
                <c:pt idx="3">
                  <c:v>3.7261065169216484E-2</c:v>
                </c:pt>
                <c:pt idx="4">
                  <c:v>5.944152321926327E-2</c:v>
                </c:pt>
                <c:pt idx="5">
                  <c:v>7.4982072007293149E-2</c:v>
                </c:pt>
                <c:pt idx="6">
                  <c:v>5.3949369239926853E-2</c:v>
                </c:pt>
                <c:pt idx="7">
                  <c:v>3.570844107753704E-2</c:v>
                </c:pt>
                <c:pt idx="8">
                  <c:v>5.0927539525922959E-2</c:v>
                </c:pt>
                <c:pt idx="9">
                  <c:v>6.0256065920542411E-2</c:v>
                </c:pt>
                <c:pt idx="10">
                  <c:v>9.3985805697959501E-2</c:v>
                </c:pt>
                <c:pt idx="11">
                  <c:v>0.1117160462647207</c:v>
                </c:pt>
                <c:pt idx="12">
                  <c:v>0.10692345224290918</c:v>
                </c:pt>
                <c:pt idx="13">
                  <c:v>0.1131893228734672</c:v>
                </c:pt>
                <c:pt idx="14">
                  <c:v>0.11812640008283999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D80-B79A-39B93A43DB33}"/>
                </c:ext>
              </c:extLst>
            </c:dLbl>
            <c:dLbl>
              <c:idx val="33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D80-B79A-39B93A43DB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зээл'!$V$19:$AV$19</c15:sqref>
                  </c15:fullRef>
                </c:ext>
              </c:extLst>
              <c:f>'3.2.1 Мөнгө, зээл'!$AH$19:$AV$19</c:f>
              <c:numCache>
                <c:formatCode>0.0%</c:formatCode>
                <c:ptCount val="15"/>
                <c:pt idx="0">
                  <c:v>2.8167585688173534E-2</c:v>
                </c:pt>
                <c:pt idx="1">
                  <c:v>0.10266974687016481</c:v>
                </c:pt>
                <c:pt idx="2">
                  <c:v>0.16506391523804229</c:v>
                </c:pt>
                <c:pt idx="3">
                  <c:v>0.21328337651745963</c:v>
                </c:pt>
                <c:pt idx="4">
                  <c:v>0.25220616105211702</c:v>
                </c:pt>
                <c:pt idx="5">
                  <c:v>0.22590033392598202</c:v>
                </c:pt>
                <c:pt idx="6">
                  <c:v>0.13682210219660035</c:v>
                </c:pt>
                <c:pt idx="7">
                  <c:v>6.4881025209965013E-2</c:v>
                </c:pt>
                <c:pt idx="8">
                  <c:v>5.214555109466084E-2</c:v>
                </c:pt>
                <c:pt idx="9">
                  <c:v>9.0517766609263847E-2</c:v>
                </c:pt>
                <c:pt idx="10">
                  <c:v>0.1368337207773507</c:v>
                </c:pt>
                <c:pt idx="11">
                  <c:v>0.23337370350063641</c:v>
                </c:pt>
                <c:pt idx="12">
                  <c:v>0.25684320376092273</c:v>
                </c:pt>
                <c:pt idx="13">
                  <c:v>0.31171193819381582</c:v>
                </c:pt>
                <c:pt idx="14">
                  <c:v>0.33641614233544914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5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  <c:minorUnit val="1.0000000000000002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зээл'!$AD$49:$AV$49</c15:sqref>
                  </c15:fullRef>
                </c:ext>
              </c:extLst>
              <c:f>'3.2.1 Мөнгө, зээл'!$AH$49:$AV$49</c:f>
              <c:numCache>
                <c:formatCode>0.0%</c:formatCode>
                <c:ptCount val="15"/>
                <c:pt idx="0">
                  <c:v>1.1439493560331662E-2</c:v>
                </c:pt>
                <c:pt idx="1">
                  <c:v>-1.7816885673934666E-2</c:v>
                </c:pt>
                <c:pt idx="2">
                  <c:v>-1.6027628857902713E-2</c:v>
                </c:pt>
                <c:pt idx="3">
                  <c:v>3.6349298102825743E-2</c:v>
                </c:pt>
                <c:pt idx="4">
                  <c:v>7.4408448302177493E-2</c:v>
                </c:pt>
                <c:pt idx="5">
                  <c:v>8.9514508650280794E-2</c:v>
                </c:pt>
                <c:pt idx="6">
                  <c:v>6.6554067497166081E-2</c:v>
                </c:pt>
                <c:pt idx="7">
                  <c:v>-6.072301619000426E-2</c:v>
                </c:pt>
                <c:pt idx="8">
                  <c:v>-6.0702419301701532E-2</c:v>
                </c:pt>
                <c:pt idx="9">
                  <c:v>-6.0127905601166286E-2</c:v>
                </c:pt>
                <c:pt idx="10">
                  <c:v>-3.1942346771580615E-2</c:v>
                </c:pt>
                <c:pt idx="11">
                  <c:v>-8.4143389770649345E-3</c:v>
                </c:pt>
                <c:pt idx="12">
                  <c:v>-4.349503859174602E-2</c:v>
                </c:pt>
                <c:pt idx="13">
                  <c:v>-4.5840825511316956E-2</c:v>
                </c:pt>
                <c:pt idx="14">
                  <c:v>-5.0721167424230877E-2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E-46F5-B470-B21F1A3AEBAD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зээл'!$AD$50:$AV$50</c15:sqref>
                  </c15:fullRef>
                </c:ext>
              </c:extLst>
              <c:f>'3.2.1 Мөнгө, зээл'!$AH$50:$AV$50</c:f>
              <c:numCache>
                <c:formatCode>0.0%</c:formatCode>
                <c:ptCount val="15"/>
                <c:pt idx="0">
                  <c:v>-8.4656436232899597E-3</c:v>
                </c:pt>
                <c:pt idx="1">
                  <c:v>8.2000064896825525E-3</c:v>
                </c:pt>
                <c:pt idx="2">
                  <c:v>1.3566220400621797E-2</c:v>
                </c:pt>
                <c:pt idx="3">
                  <c:v>-5.2476219923839025E-3</c:v>
                </c:pt>
                <c:pt idx="4">
                  <c:v>-3.1658805309678654E-3</c:v>
                </c:pt>
                <c:pt idx="5">
                  <c:v>-3.1611009123342776E-3</c:v>
                </c:pt>
                <c:pt idx="6">
                  <c:v>1.4842377165687226E-2</c:v>
                </c:pt>
                <c:pt idx="7">
                  <c:v>-2.6071862029022272E-2</c:v>
                </c:pt>
                <c:pt idx="8">
                  <c:v>-7.5091645562083047E-3</c:v>
                </c:pt>
                <c:pt idx="9">
                  <c:v>-1.6268973114736532E-2</c:v>
                </c:pt>
                <c:pt idx="10">
                  <c:v>-2.9285554608208097E-2</c:v>
                </c:pt>
                <c:pt idx="11">
                  <c:v>6.7003140978721173E-3</c:v>
                </c:pt>
                <c:pt idx="12">
                  <c:v>-9.4345976633021869E-3</c:v>
                </c:pt>
                <c:pt idx="13">
                  <c:v>-6.1238751946633479E-3</c:v>
                </c:pt>
                <c:pt idx="14">
                  <c:v>-8.333491548066738E-3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E-46F5-B470-B21F1A3AEBAD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зээл'!$AD$51:$AV$51</c15:sqref>
                  </c15:fullRef>
                </c:ext>
              </c:extLst>
              <c:f>'3.2.1 Мөнгө, зээл'!$AH$51:$AV$51</c:f>
              <c:numCache>
                <c:formatCode>0.0%</c:formatCode>
                <c:ptCount val="15"/>
                <c:pt idx="0">
                  <c:v>3.301009435798221E-2</c:v>
                </c:pt>
                <c:pt idx="1">
                  <c:v>2.4375148054768987E-2</c:v>
                </c:pt>
                <c:pt idx="2">
                  <c:v>1.656147142460046E-2</c:v>
                </c:pt>
                <c:pt idx="3">
                  <c:v>1.0241838613154667E-2</c:v>
                </c:pt>
                <c:pt idx="4">
                  <c:v>8.8727249683614468E-3</c:v>
                </c:pt>
                <c:pt idx="5">
                  <c:v>4.1482762209520815E-3</c:v>
                </c:pt>
                <c:pt idx="6">
                  <c:v>4.6572273895532791E-2</c:v>
                </c:pt>
                <c:pt idx="7">
                  <c:v>4.2670809540539596E-2</c:v>
                </c:pt>
                <c:pt idx="8">
                  <c:v>4.0151713828590646E-2</c:v>
                </c:pt>
                <c:pt idx="9">
                  <c:v>4.694832608247989E-2</c:v>
                </c:pt>
                <c:pt idx="10">
                  <c:v>-1.3589977991375439E-3</c:v>
                </c:pt>
                <c:pt idx="11">
                  <c:v>-7.6859624923583114E-3</c:v>
                </c:pt>
                <c:pt idx="12">
                  <c:v>5.9077458783648859E-3</c:v>
                </c:pt>
                <c:pt idx="13">
                  <c:v>-2.2960382103042066E-2</c:v>
                </c:pt>
                <c:pt idx="14">
                  <c:v>-1.1677735134466462E-2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E-46F5-B470-B21F1A3AEBAD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зээл'!$AD$52:$AV$52</c15:sqref>
                  </c15:fullRef>
                </c:ext>
              </c:extLst>
              <c:f>'3.2.1 Мөнгө, зээл'!$AH$52:$AV$52</c:f>
              <c:numCache>
                <c:formatCode>0.0%</c:formatCode>
                <c:ptCount val="15"/>
                <c:pt idx="0">
                  <c:v>6.3486887030519282E-3</c:v>
                </c:pt>
                <c:pt idx="1">
                  <c:v>3.0588999264824467E-3</c:v>
                </c:pt>
                <c:pt idx="2">
                  <c:v>-7.8069769326365671E-3</c:v>
                </c:pt>
                <c:pt idx="3">
                  <c:v>-1.2396227602997502E-2</c:v>
                </c:pt>
                <c:pt idx="4">
                  <c:v>-1.1817299434545474E-2</c:v>
                </c:pt>
                <c:pt idx="5">
                  <c:v>-3.3090070446497792E-3</c:v>
                </c:pt>
                <c:pt idx="6">
                  <c:v>7.4424147482021349E-2</c:v>
                </c:pt>
                <c:pt idx="7">
                  <c:v>4.9571966685787699E-2</c:v>
                </c:pt>
                <c:pt idx="8">
                  <c:v>8.7215718429107664E-2</c:v>
                </c:pt>
                <c:pt idx="9">
                  <c:v>8.9878744562356297E-2</c:v>
                </c:pt>
                <c:pt idx="10">
                  <c:v>8.6118227930539661E-3</c:v>
                </c:pt>
                <c:pt idx="11">
                  <c:v>2.895339753300831E-2</c:v>
                </c:pt>
                <c:pt idx="12">
                  <c:v>-1.0462279721804009E-2</c:v>
                </c:pt>
                <c:pt idx="13">
                  <c:v>-2.1868290729579274E-2</c:v>
                </c:pt>
                <c:pt idx="14">
                  <c:v>-2.3919218475244631E-2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E-46F5-B470-B21F1A3AEBAD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зээл'!$AD$54:$AV$54</c15:sqref>
                  </c15:fullRef>
                </c:ext>
              </c:extLst>
              <c:f>'3.2.1 Мөнгө, зээл'!$AH$54:$AV$54</c:f>
              <c:numCache>
                <c:formatCode>0.0%</c:formatCode>
                <c:ptCount val="15"/>
                <c:pt idx="0">
                  <c:v>4.6850908672356244E-2</c:v>
                </c:pt>
                <c:pt idx="1">
                  <c:v>-3.1360021484651376E-2</c:v>
                </c:pt>
                <c:pt idx="2">
                  <c:v>-6.1647849484615528E-3</c:v>
                </c:pt>
                <c:pt idx="3">
                  <c:v>1.5377623529564859E-2</c:v>
                </c:pt>
                <c:pt idx="4">
                  <c:v>1.1901061408342304E-2</c:v>
                </c:pt>
                <c:pt idx="5">
                  <c:v>2.340830786366286E-2</c:v>
                </c:pt>
                <c:pt idx="6">
                  <c:v>0.11283587350546685</c:v>
                </c:pt>
                <c:pt idx="7">
                  <c:v>6.4294655683083731E-3</c:v>
                </c:pt>
                <c:pt idx="8">
                  <c:v>1.0775320156356055E-2</c:v>
                </c:pt>
                <c:pt idx="9">
                  <c:v>6.2644114922421048E-3</c:v>
                </c:pt>
                <c:pt idx="10">
                  <c:v>-6.7147260906123024E-2</c:v>
                </c:pt>
                <c:pt idx="11">
                  <c:v>-7.3414813559687254E-3</c:v>
                </c:pt>
                <c:pt idx="12">
                  <c:v>-1.3397005008447963E-2</c:v>
                </c:pt>
                <c:pt idx="13">
                  <c:v>5.1505914652283363E-3</c:v>
                </c:pt>
                <c:pt idx="14">
                  <c:v>1.0125238807529628E-2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D-43DE-B53D-5B865FE0FF4B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зээл'!$AD$53:$AV$53</c15:sqref>
                  </c15:fullRef>
                </c:ext>
              </c:extLst>
              <c:f>'3.2.1 Мөнгө, зээл'!$AH$53:$AV$53</c:f>
              <c:numCache>
                <c:formatCode>0.0%</c:formatCode>
                <c:ptCount val="15"/>
                <c:pt idx="0">
                  <c:v>4.5208767976119398E-2</c:v>
                </c:pt>
                <c:pt idx="1">
                  <c:v>2.3973153298174388E-2</c:v>
                </c:pt>
                <c:pt idx="2">
                  <c:v>1.4722837562170653E-2</c:v>
                </c:pt>
                <c:pt idx="3">
                  <c:v>1.1762939124628285E-2</c:v>
                </c:pt>
                <c:pt idx="4">
                  <c:v>3.7912203022484915E-3</c:v>
                </c:pt>
                <c:pt idx="5">
                  <c:v>-7.7261673250519384E-3</c:v>
                </c:pt>
                <c:pt idx="6">
                  <c:v>-6.7104028973267848E-3</c:v>
                </c:pt>
                <c:pt idx="7">
                  <c:v>-1.485491789857213E-2</c:v>
                </c:pt>
                <c:pt idx="8">
                  <c:v>-1.1511032965291833E-2</c:v>
                </c:pt>
                <c:pt idx="9">
                  <c:v>-3.4411111940673817E-3</c:v>
                </c:pt>
                <c:pt idx="10">
                  <c:v>-4.4606981481726668E-3</c:v>
                </c:pt>
                <c:pt idx="11">
                  <c:v>5.6441867848366922E-4</c:v>
                </c:pt>
                <c:pt idx="12">
                  <c:v>3.368054831231209E-3</c:v>
                </c:pt>
                <c:pt idx="13">
                  <c:v>-1.2459338745034697E-2</c:v>
                </c:pt>
                <c:pt idx="14">
                  <c:v>-1.5561988460672986E-2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4-4821-8A21-0E5DE4E7939C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зээл'!$AD$55:$AV$55</c15:sqref>
                  </c15:fullRef>
                </c:ext>
              </c:extLst>
              <c:f>'3.2.1 Мөнгө, зээл'!$AH$55:$AV$55</c:f>
              <c:numCache>
                <c:formatCode>0.0%</c:formatCode>
                <c:ptCount val="15"/>
                <c:pt idx="0">
                  <c:v>-3.2248983561386141E-2</c:v>
                </c:pt>
                <c:pt idx="1">
                  <c:v>9.2362073703055152E-3</c:v>
                </c:pt>
                <c:pt idx="2">
                  <c:v>-7.958689063306594E-3</c:v>
                </c:pt>
                <c:pt idx="3">
                  <c:v>-2.0723479813426669E-2</c:v>
                </c:pt>
                <c:pt idx="4">
                  <c:v>-3.2460116898999282E-2</c:v>
                </c:pt>
                <c:pt idx="5">
                  <c:v>-2.8153377071421432E-2</c:v>
                </c:pt>
                <c:pt idx="6">
                  <c:v>-1.5227041807655717E-2</c:v>
                </c:pt>
                <c:pt idx="7">
                  <c:v>-2.3146683694436693E-2</c:v>
                </c:pt>
                <c:pt idx="8">
                  <c:v>-1.0520238962602554E-2</c:v>
                </c:pt>
                <c:pt idx="9">
                  <c:v>-9.8804253149818097E-3</c:v>
                </c:pt>
                <c:pt idx="10">
                  <c:v>-1.7044391247409224E-2</c:v>
                </c:pt>
                <c:pt idx="11">
                  <c:v>-6.2439807990464042E-3</c:v>
                </c:pt>
                <c:pt idx="12">
                  <c:v>-7.7747812215407802E-3</c:v>
                </c:pt>
                <c:pt idx="13">
                  <c:v>-1.2018621093921183E-2</c:v>
                </c:pt>
                <c:pt idx="14">
                  <c:v>-9.7207616424006132E-3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6-45FB-BA55-359E3043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зээл'!$AD$48:$AV$48</c15:sqref>
                  </c15:fullRef>
                </c:ext>
              </c:extLst>
              <c:f>'3.2.1 Мөнгө, зээл'!$AH$48:$AV$48</c:f>
              <c:numCache>
                <c:formatCode>0.0%</c:formatCode>
                <c:ptCount val="15"/>
                <c:pt idx="0">
                  <c:v>0.10214332608516535</c:v>
                </c:pt>
                <c:pt idx="1">
                  <c:v>1.9666507980827846E-2</c:v>
                </c:pt>
                <c:pt idx="2">
                  <c:v>6.8924495850854819E-3</c:v>
                </c:pt>
                <c:pt idx="3">
                  <c:v>3.536436996136548E-2</c:v>
                </c:pt>
                <c:pt idx="4">
                  <c:v>5.1530158116617118E-2</c:v>
                </c:pt>
                <c:pt idx="5">
                  <c:v>7.4721440381438325E-2</c:v>
                </c:pt>
                <c:pt idx="6">
                  <c:v>0.29329129484089184</c:v>
                </c:pt>
                <c:pt idx="7">
                  <c:v>-2.6124238017399694E-2</c:v>
                </c:pt>
                <c:pt idx="8">
                  <c:v>4.7899896628250144E-2</c:v>
                </c:pt>
                <c:pt idx="9">
                  <c:v>5.3373066912126281E-2</c:v>
                </c:pt>
                <c:pt idx="10">
                  <c:v>-0.14262742668757722</c:v>
                </c:pt>
                <c:pt idx="11">
                  <c:v>6.5323666849257207E-3</c:v>
                </c:pt>
                <c:pt idx="12">
                  <c:v>-7.5287901497244861E-2</c:v>
                </c:pt>
                <c:pt idx="13">
                  <c:v>-0.11612074191232918</c:v>
                </c:pt>
                <c:pt idx="14">
                  <c:v>-0.10980912387755266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зээл'!$AD$47:$AV$47</c15:sqref>
                  </c15:fullRef>
                </c:ext>
              </c:extLst>
              <c:f>'3.2.1 Мөнгө, зээл'!$AH$47:$AV$47</c:f>
              <c:numCache>
                <c:formatCode>0.0%</c:formatCode>
                <c:ptCount val="15"/>
                <c:pt idx="0">
                  <c:v>0.11526596380928839</c:v>
                </c:pt>
                <c:pt idx="1">
                  <c:v>0.10276768877255603</c:v>
                </c:pt>
                <c:pt idx="2">
                  <c:v>9.8788365702949091E-2</c:v>
                </c:pt>
                <c:pt idx="3">
                  <c:v>0.10030739921205091</c:v>
                </c:pt>
                <c:pt idx="4">
                  <c:v>9.679367576981654E-2</c:v>
                </c:pt>
                <c:pt idx="5">
                  <c:v>9.0094304933096933E-2</c:v>
                </c:pt>
                <c:pt idx="6">
                  <c:v>0.11238533553166929</c:v>
                </c:pt>
                <c:pt idx="7">
                  <c:v>9.1735078875001833E-2</c:v>
                </c:pt>
                <c:pt idx="8">
                  <c:v>9.6403090549525602E-2</c:v>
                </c:pt>
                <c:pt idx="9">
                  <c:v>8.7025555387119757E-2</c:v>
                </c:pt>
                <c:pt idx="10">
                  <c:v>8.4758309475092303E-2</c:v>
                </c:pt>
                <c:pt idx="11">
                  <c:v>7.4863219303293899E-2</c:v>
                </c:pt>
                <c:pt idx="12">
                  <c:v>7.0927784704925015E-2</c:v>
                </c:pt>
                <c:pt idx="13">
                  <c:v>5.864098746875121E-2</c:v>
                </c:pt>
                <c:pt idx="14">
                  <c:v>5.755973327511836E-2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3500000000000000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8571376029547051"/>
          <c:y val="0.83437397680996872"/>
          <c:w val="0.6558326405024677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зээл'!$AD$38:$AV$38</c15:sqref>
                  </c15:fullRef>
                </c:ext>
              </c:extLst>
              <c:f>'3.2.1 Мөнгө, зээл'!$AH$38:$AV$38</c:f>
              <c:numCache>
                <c:formatCode>0.0%</c:formatCode>
                <c:ptCount val="15"/>
                <c:pt idx="0">
                  <c:v>-1.9538979030431131E-2</c:v>
                </c:pt>
                <c:pt idx="1">
                  <c:v>5.7173472945712511E-2</c:v>
                </c:pt>
                <c:pt idx="2">
                  <c:v>-1.9596983553022449E-2</c:v>
                </c:pt>
                <c:pt idx="3">
                  <c:v>-3.2094887278280602E-2</c:v>
                </c:pt>
                <c:pt idx="4">
                  <c:v>1.451762525640274E-2</c:v>
                </c:pt>
                <c:pt idx="5">
                  <c:v>-1.0220209219919098E-2</c:v>
                </c:pt>
                <c:pt idx="6">
                  <c:v>2.0886005308773012E-3</c:v>
                </c:pt>
                <c:pt idx="7">
                  <c:v>2.2804676236570904E-3</c:v>
                </c:pt>
                <c:pt idx="8">
                  <c:v>6.8891926628925626E-2</c:v>
                </c:pt>
                <c:pt idx="9">
                  <c:v>4.0221328137055402E-2</c:v>
                </c:pt>
                <c:pt idx="10">
                  <c:v>-8.3470864379736089E-4</c:v>
                </c:pt>
                <c:pt idx="11">
                  <c:v>2.9274007457010795E-2</c:v>
                </c:pt>
                <c:pt idx="12">
                  <c:v>-3.2259929798067195E-2</c:v>
                </c:pt>
                <c:pt idx="13">
                  <c:v>-2.8272512242016181E-2</c:v>
                </c:pt>
                <c:pt idx="14">
                  <c:v>-3.3764879824348525E-2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D-47FE-90E4-66D1153F5115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зээл'!$AD$39:$AV$39</c15:sqref>
                  </c15:fullRef>
                </c:ext>
              </c:extLst>
              <c:f>'3.2.1 Мөнгө, зээл'!$AH$39:$AV$39</c:f>
              <c:numCache>
                <c:formatCode>0.0%</c:formatCode>
                <c:ptCount val="15"/>
                <c:pt idx="0">
                  <c:v>-6.0896103438115292E-3</c:v>
                </c:pt>
                <c:pt idx="1">
                  <c:v>5.1267092968781069E-2</c:v>
                </c:pt>
                <c:pt idx="2">
                  <c:v>-2.1579857836961508E-3</c:v>
                </c:pt>
                <c:pt idx="3">
                  <c:v>7.3490896680035001E-2</c:v>
                </c:pt>
                <c:pt idx="4">
                  <c:v>3.650648853368979E-2</c:v>
                </c:pt>
                <c:pt idx="5">
                  <c:v>4.1981048764889249E-2</c:v>
                </c:pt>
                <c:pt idx="6">
                  <c:v>4.9997418758234401E-2</c:v>
                </c:pt>
                <c:pt idx="7">
                  <c:v>-0.12246168344256057</c:v>
                </c:pt>
                <c:pt idx="8">
                  <c:v>2.9857983454035411E-2</c:v>
                </c:pt>
                <c:pt idx="9">
                  <c:v>2.9327717856792047E-2</c:v>
                </c:pt>
                <c:pt idx="10">
                  <c:v>2.2173509021784599E-2</c:v>
                </c:pt>
                <c:pt idx="11">
                  <c:v>0.11900727045895317</c:v>
                </c:pt>
                <c:pt idx="12">
                  <c:v>-5.0986897099206223E-3</c:v>
                </c:pt>
                <c:pt idx="13">
                  <c:v>-1.6614592166068639E-2</c:v>
                </c:pt>
                <c:pt idx="14">
                  <c:v>-1.4637644528416708E-2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8D-47FE-90E4-66D1153F5115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зээл'!$AD$40:$AV$40</c15:sqref>
                  </c15:fullRef>
                </c:ext>
              </c:extLst>
              <c:f>'3.2.1 Мөнгө, зээл'!$AH$40:$AV$40</c:f>
              <c:numCache>
                <c:formatCode>0.0%</c:formatCode>
                <c:ptCount val="15"/>
                <c:pt idx="0">
                  <c:v>-3.1349388875655193E-2</c:v>
                </c:pt>
                <c:pt idx="1">
                  <c:v>-4.5677047671489571E-2</c:v>
                </c:pt>
                <c:pt idx="2">
                  <c:v>-5.5352785096224121E-2</c:v>
                </c:pt>
                <c:pt idx="3">
                  <c:v>-8.7574419680176346E-2</c:v>
                </c:pt>
                <c:pt idx="4">
                  <c:v>-9.2530303482666512E-2</c:v>
                </c:pt>
                <c:pt idx="5">
                  <c:v>-7.8335723026557849E-2</c:v>
                </c:pt>
                <c:pt idx="6">
                  <c:v>-3.4315006452506967E-3</c:v>
                </c:pt>
                <c:pt idx="7">
                  <c:v>9.7967352433332919E-2</c:v>
                </c:pt>
                <c:pt idx="8">
                  <c:v>0.11959671123934876</c:v>
                </c:pt>
                <c:pt idx="9">
                  <c:v>7.9445968877907003E-2</c:v>
                </c:pt>
                <c:pt idx="10">
                  <c:v>3.9621941679772538E-2</c:v>
                </c:pt>
                <c:pt idx="11">
                  <c:v>-6.1178911699899641E-2</c:v>
                </c:pt>
                <c:pt idx="12">
                  <c:v>-6.6999922858162031E-2</c:v>
                </c:pt>
                <c:pt idx="13">
                  <c:v>-4.3306483237892081E-2</c:v>
                </c:pt>
                <c:pt idx="14">
                  <c:v>-3.2725228497518903E-2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8D-47FE-90E4-66D1153F5115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зээл'!$AD$41:$AV$41</c15:sqref>
                  </c15:fullRef>
                </c:ext>
              </c:extLst>
              <c:f>'3.2.1 Мөнгө, зээл'!$AH$41:$AV$41</c:f>
              <c:numCache>
                <c:formatCode>0.0%</c:formatCode>
                <c:ptCount val="15"/>
                <c:pt idx="0">
                  <c:v>8.3773208941252796E-3</c:v>
                </c:pt>
                <c:pt idx="1">
                  <c:v>4.4540037348197491E-3</c:v>
                </c:pt>
                <c:pt idx="2">
                  <c:v>-3.9568111609239688E-3</c:v>
                </c:pt>
                <c:pt idx="3">
                  <c:v>-5.5279676548969772E-2</c:v>
                </c:pt>
                <c:pt idx="4">
                  <c:v>-5.3739359831856008E-2</c:v>
                </c:pt>
                <c:pt idx="5">
                  <c:v>2.5868313599160132E-2</c:v>
                </c:pt>
                <c:pt idx="6">
                  <c:v>1.6343036405695659E-2</c:v>
                </c:pt>
                <c:pt idx="7">
                  <c:v>2.8955779616692257E-2</c:v>
                </c:pt>
                <c:pt idx="8">
                  <c:v>5.802831325118081E-2</c:v>
                </c:pt>
                <c:pt idx="9">
                  <c:v>-2.9120157177734453E-2</c:v>
                </c:pt>
                <c:pt idx="10">
                  <c:v>5.0920029244246705E-2</c:v>
                </c:pt>
                <c:pt idx="11">
                  <c:v>1.9587438167686689E-4</c:v>
                </c:pt>
                <c:pt idx="12">
                  <c:v>-3.0631120750673094E-2</c:v>
                </c:pt>
                <c:pt idx="13">
                  <c:v>-3.4334435732113658E-2</c:v>
                </c:pt>
                <c:pt idx="14">
                  <c:v>-7.2802863727371284E-2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D-47FE-90E4-66D1153F5115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зээл'!$AD$43:$AV$43</c15:sqref>
                  </c15:fullRef>
                </c:ext>
              </c:extLst>
              <c:f>'3.2.1 Мөнгө, зээл'!$AH$43:$AV$43</c:f>
              <c:numCache>
                <c:formatCode>0.0%</c:formatCode>
                <c:ptCount val="15"/>
                <c:pt idx="0">
                  <c:v>0.17800940311177654</c:v>
                </c:pt>
                <c:pt idx="1">
                  <c:v>0.12022327346593946</c:v>
                </c:pt>
                <c:pt idx="2">
                  <c:v>1.5063417023186502E-2</c:v>
                </c:pt>
                <c:pt idx="3">
                  <c:v>-0.13500001439168346</c:v>
                </c:pt>
                <c:pt idx="4">
                  <c:v>-0.12158771674974361</c:v>
                </c:pt>
                <c:pt idx="5">
                  <c:v>-8.9405392731131308E-2</c:v>
                </c:pt>
                <c:pt idx="6">
                  <c:v>-0.1019522583785292</c:v>
                </c:pt>
                <c:pt idx="7">
                  <c:v>6.074823231911048E-2</c:v>
                </c:pt>
                <c:pt idx="8">
                  <c:v>3.9398057037299268E-2</c:v>
                </c:pt>
                <c:pt idx="9">
                  <c:v>3.014195336136238E-2</c:v>
                </c:pt>
                <c:pt idx="10">
                  <c:v>0.11069758797489392</c:v>
                </c:pt>
                <c:pt idx="11">
                  <c:v>6.278614088231169E-3</c:v>
                </c:pt>
                <c:pt idx="12">
                  <c:v>4.7790289342505747E-3</c:v>
                </c:pt>
                <c:pt idx="13">
                  <c:v>3.8715468734383814E-2</c:v>
                </c:pt>
                <c:pt idx="14">
                  <c:v>7.9479112538741334E-2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D-43A4-9B11-96E33705978F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зээл'!$AD$42:$AV$42</c15:sqref>
                  </c15:fullRef>
                </c:ext>
              </c:extLst>
              <c:f>'3.2.1 Мөнгө, зээл'!$AH$42:$AV$42</c:f>
              <c:numCache>
                <c:formatCode>0.0%</c:formatCode>
                <c:ptCount val="15"/>
                <c:pt idx="0">
                  <c:v>-2.1370449466526359E-2</c:v>
                </c:pt>
                <c:pt idx="1">
                  <c:v>-3.6916842574561286E-2</c:v>
                </c:pt>
                <c:pt idx="2">
                  <c:v>-2.0964880009303428E-2</c:v>
                </c:pt>
                <c:pt idx="3">
                  <c:v>-1.1664485602851403E-2</c:v>
                </c:pt>
                <c:pt idx="4">
                  <c:v>6.7785527876276551E-3</c:v>
                </c:pt>
                <c:pt idx="5">
                  <c:v>3.7876705580425149E-2</c:v>
                </c:pt>
                <c:pt idx="6">
                  <c:v>8.7848088820379588E-2</c:v>
                </c:pt>
                <c:pt idx="7">
                  <c:v>6.1661356462365015E-2</c:v>
                </c:pt>
                <c:pt idx="8">
                  <c:v>3.8499464341201772E-2</c:v>
                </c:pt>
                <c:pt idx="9">
                  <c:v>4.6326803682129958E-3</c:v>
                </c:pt>
                <c:pt idx="10">
                  <c:v>-3.2252666334967921E-2</c:v>
                </c:pt>
                <c:pt idx="11">
                  <c:v>1.3003655374195842E-2</c:v>
                </c:pt>
                <c:pt idx="12">
                  <c:v>3.2037331003415825E-2</c:v>
                </c:pt>
                <c:pt idx="13">
                  <c:v>3.0369360528424896E-2</c:v>
                </c:pt>
                <c:pt idx="14">
                  <c:v>1.5237337133386732E-2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8E9-B500-82A55E9780B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зээл'!$AD$44:$AV$44</c15:sqref>
                  </c15:fullRef>
                </c:ext>
              </c:extLst>
              <c:f>'3.2.1 Мөнгө, зээл'!$AH$44:$AV$44</c:f>
              <c:numCache>
                <c:formatCode>0.0%</c:formatCode>
                <c:ptCount val="15"/>
                <c:pt idx="0">
                  <c:v>9.2076986474513844E-3</c:v>
                </c:pt>
                <c:pt idx="1">
                  <c:v>3.2383512143789012E-2</c:v>
                </c:pt>
                <c:pt idx="2">
                  <c:v>1.8126266334573315E-2</c:v>
                </c:pt>
                <c:pt idx="3">
                  <c:v>-1.4440075746418118E-2</c:v>
                </c:pt>
                <c:pt idx="4">
                  <c:v>-3.3973494709701374E-2</c:v>
                </c:pt>
                <c:pt idx="5">
                  <c:v>1.5785735938150802E-4</c:v>
                </c:pt>
                <c:pt idx="6">
                  <c:v>3.9241325134528798E-2</c:v>
                </c:pt>
                <c:pt idx="7">
                  <c:v>7.5655523897645793E-2</c:v>
                </c:pt>
                <c:pt idx="8">
                  <c:v>7.2786908694723984E-2</c:v>
                </c:pt>
                <c:pt idx="9">
                  <c:v>4.3884243488574143E-2</c:v>
                </c:pt>
                <c:pt idx="10">
                  <c:v>2.9452728296278402E-2</c:v>
                </c:pt>
                <c:pt idx="11">
                  <c:v>1.8530777862444184E-2</c:v>
                </c:pt>
                <c:pt idx="12">
                  <c:v>6.1006514959448532E-3</c:v>
                </c:pt>
                <c:pt idx="13">
                  <c:v>-1.4891006099060737E-2</c:v>
                </c:pt>
                <c:pt idx="14">
                  <c:v>-9.2682954248901883E-3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зээл'!$AD$37:$AV$37</c15:sqref>
                  </c15:fullRef>
                </c:ext>
              </c:extLst>
              <c:f>'3.2.1 Мөнгө, зээл'!$AH$37:$AV$37</c:f>
              <c:numCache>
                <c:formatCode>0.0%</c:formatCode>
                <c:ptCount val="15"/>
                <c:pt idx="0">
                  <c:v>0.117245994936929</c:v>
                </c:pt>
                <c:pt idx="1">
                  <c:v>0.18290746501299093</c:v>
                </c:pt>
                <c:pt idx="2">
                  <c:v>-6.8839762245410302E-2</c:v>
                </c:pt>
                <c:pt idx="3">
                  <c:v>-0.26256266256834471</c:v>
                </c:pt>
                <c:pt idx="4">
                  <c:v>-0.24402820819624732</c:v>
                </c:pt>
                <c:pt idx="5">
                  <c:v>-7.2077399673752221E-2</c:v>
                </c:pt>
                <c:pt idx="6">
                  <c:v>9.0134710625935865E-2</c:v>
                </c:pt>
                <c:pt idx="7">
                  <c:v>0.20480702891024299</c:v>
                </c:pt>
                <c:pt idx="8">
                  <c:v>0.42705936464671562</c:v>
                </c:pt>
                <c:pt idx="9">
                  <c:v>0.19853373491216952</c:v>
                </c:pt>
                <c:pt idx="10">
                  <c:v>0.21977842123821087</c:v>
                </c:pt>
                <c:pt idx="11">
                  <c:v>0.12511128792261239</c:v>
                </c:pt>
                <c:pt idx="12">
                  <c:v>-9.2072651683211701E-2</c:v>
                </c:pt>
                <c:pt idx="13">
                  <c:v>-6.8334200214342583E-2</c:v>
                </c:pt>
                <c:pt idx="14">
                  <c:v>-6.8482462330417562E-2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зээл'!$AD$1:$AV$2</c15:sqref>
                  </c15:fullRef>
                </c:ext>
              </c:extLst>
              <c:f>'3.2.1 Мөнгө, зээл'!$AH$1:$AV$2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M8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зээл'!$AD$36:$AV$36</c15:sqref>
                  </c15:fullRef>
                </c:ext>
              </c:extLst>
              <c:f>'3.2.1 Мөнгө, зээл'!$AH$36:$AV$36</c:f>
              <c:numCache>
                <c:formatCode>0.0%</c:formatCode>
                <c:ptCount val="15"/>
                <c:pt idx="0">
                  <c:v>7.3109186136997031E-2</c:v>
                </c:pt>
                <c:pt idx="1">
                  <c:v>6.2437579092801371E-2</c:v>
                </c:pt>
                <c:pt idx="2">
                  <c:v>5.312045123865574E-2</c:v>
                </c:pt>
                <c:pt idx="3">
                  <c:v>4.5119244633630672E-2</c:v>
                </c:pt>
                <c:pt idx="4">
                  <c:v>4.41368874873308E-2</c:v>
                </c:pt>
                <c:pt idx="5">
                  <c:v>4.726097150518125E-2</c:v>
                </c:pt>
                <c:pt idx="6">
                  <c:v>5.0938882721824938E-2</c:v>
                </c:pt>
                <c:pt idx="7">
                  <c:v>5.1047940367799034E-2</c:v>
                </c:pt>
                <c:pt idx="8">
                  <c:v>5.9864301616466234E-2</c:v>
                </c:pt>
                <c:pt idx="9">
                  <c:v>5.1942178686189333E-2</c:v>
                </c:pt>
                <c:pt idx="10">
                  <c:v>5.4655442401532174E-2</c:v>
                </c:pt>
                <c:pt idx="11">
                  <c:v>4.6567081631460658E-2</c:v>
                </c:pt>
                <c:pt idx="12">
                  <c:v>4.3245200724189581E-2</c:v>
                </c:pt>
                <c:pt idx="13">
                  <c:v>3.6892819253374592E-2</c:v>
                </c:pt>
                <c:pt idx="14">
                  <c:v>3.8031004300811966E-2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586025381418239"/>
          <c:y val="0.85087300042269365"/>
          <c:w val="0.70796403651505935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70978627671543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</c:spPr>
          <c:cat>
            <c:strLit>
              <c:ptCount val="8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pt idx="73">
                <c:v>2024 2</c:v>
              </c:pt>
              <c:pt idx="74">
                <c:v>2024 3</c:v>
              </c:pt>
              <c:pt idx="75">
                <c:v>2024 4</c:v>
              </c:pt>
              <c:pt idx="76">
                <c:v>2024 5</c:v>
              </c:pt>
              <c:pt idx="77">
                <c:v>2024 6</c:v>
              </c:pt>
              <c:pt idx="78">
                <c:v>2024 7</c:v>
              </c:pt>
              <c:pt idx="79">
                <c:v>2024 8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Хүү'!$DF$4:$HQ$4</c15:sqref>
                  </c15:fullRef>
                </c:ext>
              </c:extLst>
              <c:f>'3.2.2 Хүү'!$EP$4:$HQ$4</c:f>
              <c:numCache>
                <c:formatCode>0.0%</c:formatCode>
                <c:ptCount val="80"/>
                <c:pt idx="0">
                  <c:v>0.13</c:v>
                </c:pt>
                <c:pt idx="1">
                  <c:v>0.13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0.09</c:v>
                </c:pt>
                <c:pt idx="33">
                  <c:v>0.09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7.0000000000000007E-2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0.14000000000000001</c:v>
                </c:pt>
                <c:pt idx="57">
                  <c:v>0.14000000000000001</c:v>
                </c:pt>
                <c:pt idx="58">
                  <c:v>0.14000000000000001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0.14000000000000001</c:v>
                </c:pt>
                <c:pt idx="63">
                  <c:v>0.14000000000000001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  <c:pt idx="69">
                  <c:v>0.14000000000000001</c:v>
                </c:pt>
                <c:pt idx="70">
                  <c:v>0.14000000000000001</c:v>
                </c:pt>
                <c:pt idx="71">
                  <c:v>0.14000000000000001</c:v>
                </c:pt>
                <c:pt idx="72">
                  <c:v>0.14000000000000001</c:v>
                </c:pt>
                <c:pt idx="73">
                  <c:v>0.14000000000000001</c:v>
                </c:pt>
                <c:pt idx="74">
                  <c:v>0.13</c:v>
                </c:pt>
                <c:pt idx="75">
                  <c:v>0.13</c:v>
                </c:pt>
                <c:pt idx="76">
                  <c:v>0.12</c:v>
                </c:pt>
                <c:pt idx="77">
                  <c:v>0.12</c:v>
                </c:pt>
                <c:pt idx="78">
                  <c:v>0.12</c:v>
                </c:pt>
                <c:pt idx="7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8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pt idx="73">
                <c:v>2024 2</c:v>
              </c:pt>
              <c:pt idx="74">
                <c:v>2024 3</c:v>
              </c:pt>
              <c:pt idx="75">
                <c:v>2024 4</c:v>
              </c:pt>
              <c:pt idx="76">
                <c:v>2024 5</c:v>
              </c:pt>
              <c:pt idx="77">
                <c:v>2024 6</c:v>
              </c:pt>
              <c:pt idx="78">
                <c:v>2024 7</c:v>
              </c:pt>
              <c:pt idx="79">
                <c:v>2024 8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Хүү'!$DF$5:$HQ$5</c15:sqref>
                  </c15:fullRef>
                </c:ext>
              </c:extLst>
              <c:f>'3.2.2 Хүү'!$EP$5:$HQ$5</c:f>
              <c:numCache>
                <c:formatCode>0.0%</c:formatCode>
                <c:ptCount val="80"/>
                <c:pt idx="0">
                  <c:v>0.09</c:v>
                </c:pt>
                <c:pt idx="1">
                  <c:v>0.09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5.5E-2</c:v>
                </c:pt>
                <c:pt idx="49">
                  <c:v>5.5E-2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0.12</c:v>
                </c:pt>
                <c:pt idx="63">
                  <c:v>0.12</c:v>
                </c:pt>
                <c:pt idx="64">
                  <c:v>0.12</c:v>
                </c:pt>
                <c:pt idx="65">
                  <c:v>0.12</c:v>
                </c:pt>
                <c:pt idx="66">
                  <c:v>0.12</c:v>
                </c:pt>
                <c:pt idx="67">
                  <c:v>0.12</c:v>
                </c:pt>
                <c:pt idx="68">
                  <c:v>0.12</c:v>
                </c:pt>
                <c:pt idx="69">
                  <c:v>0.12</c:v>
                </c:pt>
                <c:pt idx="70">
                  <c:v>0.12</c:v>
                </c:pt>
                <c:pt idx="71">
                  <c:v>0.12</c:v>
                </c:pt>
                <c:pt idx="72">
                  <c:v>0.12</c:v>
                </c:pt>
                <c:pt idx="73">
                  <c:v>0.12</c:v>
                </c:pt>
                <c:pt idx="74">
                  <c:v>0.11</c:v>
                </c:pt>
                <c:pt idx="75">
                  <c:v>0.11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Хүү'!$DF$6:$HQ$6</c15:sqref>
                  </c15:fullRef>
                </c:ext>
              </c:extLst>
              <c:f>'3.2.2 Хүү'!$EP$6:$HQ$6</c:f>
              <c:numCache>
                <c:formatCode>0.0%</c:formatCode>
                <c:ptCount val="80"/>
                <c:pt idx="0">
                  <c:v>0.1076</c:v>
                </c:pt>
                <c:pt idx="1">
                  <c:v>0.10980000000000001</c:v>
                </c:pt>
                <c:pt idx="2">
                  <c:v>0.1066</c:v>
                </c:pt>
                <c:pt idx="3">
                  <c:v>9.9499999999999991E-2</c:v>
                </c:pt>
                <c:pt idx="4">
                  <c:v>9.9600000000000008E-2</c:v>
                </c:pt>
                <c:pt idx="5">
                  <c:v>0.10050000000000001</c:v>
                </c:pt>
                <c:pt idx="6">
                  <c:v>9.7599999999999992E-2</c:v>
                </c:pt>
                <c:pt idx="7">
                  <c:v>9.9900000000000003E-2</c:v>
                </c:pt>
                <c:pt idx="8">
                  <c:v>0.10039996462494083</c:v>
                </c:pt>
                <c:pt idx="9">
                  <c:v>0.10039999999999999</c:v>
                </c:pt>
                <c:pt idx="10">
                  <c:v>0.1018</c:v>
                </c:pt>
                <c:pt idx="11">
                  <c:v>0.10800000000000001</c:v>
                </c:pt>
                <c:pt idx="12">
                  <c:v>0.11120320850040809</c:v>
                </c:pt>
                <c:pt idx="13">
                  <c:v>0.1101</c:v>
                </c:pt>
                <c:pt idx="14">
                  <c:v>0.1094</c:v>
                </c:pt>
                <c:pt idx="15">
                  <c:v>0.11019999999999999</c:v>
                </c:pt>
                <c:pt idx="16">
                  <c:v>0.1103</c:v>
                </c:pt>
                <c:pt idx="17">
                  <c:v>0.11130000000000001</c:v>
                </c:pt>
                <c:pt idx="18">
                  <c:v>0.1099</c:v>
                </c:pt>
                <c:pt idx="19">
                  <c:v>0.1126012674430359</c:v>
                </c:pt>
                <c:pt idx="20">
                  <c:v>0.11119999999999999</c:v>
                </c:pt>
                <c:pt idx="21">
                  <c:v>0.11064393423142832</c:v>
                </c:pt>
                <c:pt idx="22">
                  <c:v>0.11200810519915644</c:v>
                </c:pt>
                <c:pt idx="23">
                  <c:v>0.11019156654702048</c:v>
                </c:pt>
                <c:pt idx="24">
                  <c:v>0.10858213967164311</c:v>
                </c:pt>
                <c:pt idx="25">
                  <c:v>0.10950667764785241</c:v>
                </c:pt>
                <c:pt idx="26">
                  <c:v>0.10175598952373024</c:v>
                </c:pt>
                <c:pt idx="27">
                  <c:v>9.8692556253068803E-2</c:v>
                </c:pt>
                <c:pt idx="28">
                  <c:v>8.9320650494937204E-2</c:v>
                </c:pt>
                <c:pt idx="29">
                  <c:v>8.9544414350355289E-2</c:v>
                </c:pt>
                <c:pt idx="30">
                  <c:v>8.8548521800368082E-2</c:v>
                </c:pt>
                <c:pt idx="31">
                  <c:v>8.7312482927924956E-2</c:v>
                </c:pt>
                <c:pt idx="32">
                  <c:v>8.2151625462051528E-2</c:v>
                </c:pt>
                <c:pt idx="33">
                  <c:v>7.6655274594852774E-2</c:v>
                </c:pt>
                <c:pt idx="34">
                  <c:v>7.1704660942070647E-2</c:v>
                </c:pt>
                <c:pt idx="35">
                  <c:v>5.6461143815762699E-2</c:v>
                </c:pt>
                <c:pt idx="36">
                  <c:v>6.2787936492099863E-2</c:v>
                </c:pt>
                <c:pt idx="37">
                  <c:v>6.2503526010591198E-2</c:v>
                </c:pt>
                <c:pt idx="38">
                  <c:v>6.06117223192114E-2</c:v>
                </c:pt>
                <c:pt idx="39">
                  <c:v>6.050100195322905E-2</c:v>
                </c:pt>
                <c:pt idx="40">
                  <c:v>6.0454590648071641E-2</c:v>
                </c:pt>
                <c:pt idx="41">
                  <c:v>6.0395596527805379E-2</c:v>
                </c:pt>
                <c:pt idx="42">
                  <c:v>6.0398996629510766E-2</c:v>
                </c:pt>
                <c:pt idx="43">
                  <c:v>6.0146512426955602E-2</c:v>
                </c:pt>
                <c:pt idx="44">
                  <c:v>5.9986771327913961E-2</c:v>
                </c:pt>
                <c:pt idx="45">
                  <c:v>6.0716080456909266E-2</c:v>
                </c:pt>
                <c:pt idx="46">
                  <c:v>6.0750191082197133E-2</c:v>
                </c:pt>
                <c:pt idx="47">
                  <c:v>6.1646431568460482E-2</c:v>
                </c:pt>
                <c:pt idx="48">
                  <c:v>6.1089278586699901E-2</c:v>
                </c:pt>
                <c:pt idx="49">
                  <c:v>6.5362855406809972E-2</c:v>
                </c:pt>
                <c:pt idx="50">
                  <c:v>7.3584644600760571E-2</c:v>
                </c:pt>
                <c:pt idx="51">
                  <c:v>8.7775147066433842E-2</c:v>
                </c:pt>
                <c:pt idx="52">
                  <c:v>9.0438168249696499E-2</c:v>
                </c:pt>
                <c:pt idx="53">
                  <c:v>9.5088060793285578E-2</c:v>
                </c:pt>
                <c:pt idx="54">
                  <c:v>0.10119357185430188</c:v>
                </c:pt>
                <c:pt idx="55">
                  <c:v>0.10053382283229957</c:v>
                </c:pt>
                <c:pt idx="56">
                  <c:v>0.11460420191596153</c:v>
                </c:pt>
                <c:pt idx="57">
                  <c:v>0.12400249719760675</c:v>
                </c:pt>
                <c:pt idx="58">
                  <c:v>0.12564712913035994</c:v>
                </c:pt>
                <c:pt idx="59">
                  <c:v>0.1295818139147191</c:v>
                </c:pt>
                <c:pt idx="60">
                  <c:v>0.12966743708515208</c:v>
                </c:pt>
                <c:pt idx="61">
                  <c:v>0.12995500079997593</c:v>
                </c:pt>
                <c:pt idx="62">
                  <c:v>0.13108685537410678</c:v>
                </c:pt>
                <c:pt idx="63">
                  <c:v>0.12906952022402224</c:v>
                </c:pt>
                <c:pt idx="64">
                  <c:v>0.12960660607273872</c:v>
                </c:pt>
                <c:pt idx="65">
                  <c:v>0.12933152023686512</c:v>
                </c:pt>
                <c:pt idx="66">
                  <c:v>0.12965317384087327</c:v>
                </c:pt>
                <c:pt idx="67">
                  <c:v>0.1302115818898561</c:v>
                </c:pt>
                <c:pt idx="68">
                  <c:v>0.13025680941600723</c:v>
                </c:pt>
                <c:pt idx="69">
                  <c:v>0.13095912982879679</c:v>
                </c:pt>
                <c:pt idx="70">
                  <c:v>0.13144927550656499</c:v>
                </c:pt>
                <c:pt idx="71">
                  <c:v>0.130517338028104</c:v>
                </c:pt>
                <c:pt idx="72">
                  <c:v>0.130338586517254</c:v>
                </c:pt>
                <c:pt idx="73">
                  <c:v>0.13042478861245399</c:v>
                </c:pt>
                <c:pt idx="74">
                  <c:v>0.12602587880808599</c:v>
                </c:pt>
                <c:pt idx="75">
                  <c:v>0.12</c:v>
                </c:pt>
                <c:pt idx="76">
                  <c:v>0.116138250823779</c:v>
                </c:pt>
                <c:pt idx="77">
                  <c:v>0.10976692468370999</c:v>
                </c:pt>
                <c:pt idx="78">
                  <c:v>0.11006735786355901</c:v>
                </c:pt>
                <c:pt idx="79">
                  <c:v>0.11044170318105601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Хүү'!$DF$7:$HQ$7</c15:sqref>
                  </c15:fullRef>
                </c:ext>
              </c:extLst>
              <c:f>'3.2.2 Хүү'!$EP$7:$HQ$7</c:f>
              <c:numCache>
                <c:formatCode>0.0%</c:formatCode>
                <c:ptCount val="80"/>
                <c:pt idx="0">
                  <c:v>0.1144</c:v>
                </c:pt>
                <c:pt idx="1">
                  <c:v>0.1106</c:v>
                </c:pt>
                <c:pt idx="2">
                  <c:v>9.820000000000001E-2</c:v>
                </c:pt>
                <c:pt idx="3">
                  <c:v>9.5700000000000007E-2</c:v>
                </c:pt>
                <c:pt idx="4">
                  <c:v>9.8100000000000007E-2</c:v>
                </c:pt>
                <c:pt idx="5">
                  <c:v>0.10970000000000001</c:v>
                </c:pt>
                <c:pt idx="6">
                  <c:v>0.1007</c:v>
                </c:pt>
                <c:pt idx="7">
                  <c:v>0.1014</c:v>
                </c:pt>
                <c:pt idx="8">
                  <c:v>0.10097796981038742</c:v>
                </c:pt>
                <c:pt idx="9">
                  <c:v>0.1051</c:v>
                </c:pt>
                <c:pt idx="10">
                  <c:v>0.1079</c:v>
                </c:pt>
                <c:pt idx="11">
                  <c:v>0.11130000000000001</c:v>
                </c:pt>
                <c:pt idx="12">
                  <c:v>0.10003376737414107</c:v>
                </c:pt>
                <c:pt idx="13">
                  <c:v>0.1081</c:v>
                </c:pt>
                <c:pt idx="14">
                  <c:v>0.10310000000000001</c:v>
                </c:pt>
                <c:pt idx="15">
                  <c:v>0.1125</c:v>
                </c:pt>
                <c:pt idx="16">
                  <c:v>0.11199999999999999</c:v>
                </c:pt>
                <c:pt idx="17">
                  <c:v>0.1115</c:v>
                </c:pt>
                <c:pt idx="18">
                  <c:v>0.107</c:v>
                </c:pt>
                <c:pt idx="19">
                  <c:v>0.11375891121192482</c:v>
                </c:pt>
                <c:pt idx="20">
                  <c:v>0.11939999999999999</c:v>
                </c:pt>
                <c:pt idx="21">
                  <c:v>0.10803274083636975</c:v>
                </c:pt>
                <c:pt idx="22">
                  <c:v>0.1212607549955091</c:v>
                </c:pt>
                <c:pt idx="23">
                  <c:v>0.11602145238980512</c:v>
                </c:pt>
                <c:pt idx="24">
                  <c:v>0.12111111111111111</c:v>
                </c:pt>
                <c:pt idx="25">
                  <c:v>0.11914566967388948</c:v>
                </c:pt>
                <c:pt idx="26">
                  <c:v>0.11476154315378008</c:v>
                </c:pt>
                <c:pt idx="27">
                  <c:v>0.11819725635006799</c:v>
                </c:pt>
                <c:pt idx="28">
                  <c:v>9.9685948837008626E-2</c:v>
                </c:pt>
                <c:pt idx="29">
                  <c:v>0.1007776961366785</c:v>
                </c:pt>
                <c:pt idx="30">
                  <c:v>0.102980353558626</c:v>
                </c:pt>
                <c:pt idx="31">
                  <c:v>9.5811428023136053E-2</c:v>
                </c:pt>
                <c:pt idx="32">
                  <c:v>9.0207945076217447E-2</c:v>
                </c:pt>
                <c:pt idx="33">
                  <c:v>8.2714603820793556E-2</c:v>
                </c:pt>
                <c:pt idx="34">
                  <c:v>6.8856304985337249E-2</c:v>
                </c:pt>
                <c:pt idx="35">
                  <c:v>6.1084507042253523E-2</c:v>
                </c:pt>
                <c:pt idx="36">
                  <c:v>6.9569447980201274E-2</c:v>
                </c:pt>
                <c:pt idx="37">
                  <c:v>6.6458522080983087E-2</c:v>
                </c:pt>
                <c:pt idx="38">
                  <c:v>6.4487446341497182E-2</c:v>
                </c:pt>
                <c:pt idx="39">
                  <c:v>6.4826546003016586E-2</c:v>
                </c:pt>
                <c:pt idx="40">
                  <c:v>6.5896081562461614E-2</c:v>
                </c:pt>
                <c:pt idx="41">
                  <c:v>6.7021389465239417E-2</c:v>
                </c:pt>
                <c:pt idx="42">
                  <c:v>6.3127835983270125E-2</c:v>
                </c:pt>
                <c:pt idx="43">
                  <c:v>6.1062687803093298E-2</c:v>
                </c:pt>
                <c:pt idx="44">
                  <c:v>6.6085742304204345E-2</c:v>
                </c:pt>
                <c:pt idx="45">
                  <c:v>6.0919762000686682E-2</c:v>
                </c:pt>
                <c:pt idx="46">
                  <c:v>6.7112564057253937E-2</c:v>
                </c:pt>
                <c:pt idx="47">
                  <c:v>6.8006610118445748E-2</c:v>
                </c:pt>
                <c:pt idx="48">
                  <c:v>6.178589285014114E-2</c:v>
                </c:pt>
                <c:pt idx="49">
                  <c:v>6.5618941514787935E-2</c:v>
                </c:pt>
                <c:pt idx="50">
                  <c:v>7.2885853802415329E-2</c:v>
                </c:pt>
                <c:pt idx="51">
                  <c:v>8.3548488895137746E-2</c:v>
                </c:pt>
                <c:pt idx="52">
                  <c:v>9.1159245761369037E-2</c:v>
                </c:pt>
                <c:pt idx="53">
                  <c:v>9.6397316427941568E-2</c:v>
                </c:pt>
                <c:pt idx="54">
                  <c:v>0.10351524262823217</c:v>
                </c:pt>
                <c:pt idx="55">
                  <c:v>0.10038850667745852</c:v>
                </c:pt>
                <c:pt idx="56">
                  <c:v>0.11551162690921572</c:v>
                </c:pt>
                <c:pt idx="57">
                  <c:v>0.12698045133109334</c:v>
                </c:pt>
                <c:pt idx="58">
                  <c:v>0.13030140656396516</c:v>
                </c:pt>
                <c:pt idx="59">
                  <c:v>0.13302834100625344</c:v>
                </c:pt>
                <c:pt idx="60">
                  <c:v>0.12840110488433243</c:v>
                </c:pt>
                <c:pt idx="61">
                  <c:v>0.12957816377171216</c:v>
                </c:pt>
                <c:pt idx="62">
                  <c:v>0.13445811226231333</c:v>
                </c:pt>
                <c:pt idx="63">
                  <c:v>0.12708267025177472</c:v>
                </c:pt>
                <c:pt idx="64">
                  <c:v>0.12846735146455049</c:v>
                </c:pt>
                <c:pt idx="65">
                  <c:v>0.12858277930970291</c:v>
                </c:pt>
                <c:pt idx="66">
                  <c:v>0.12871890520192095</c:v>
                </c:pt>
                <c:pt idx="67">
                  <c:v>0.13110908959597628</c:v>
                </c:pt>
                <c:pt idx="68">
                  <c:v>0.13233868986612851</c:v>
                </c:pt>
                <c:pt idx="69">
                  <c:v>0.13424764899252278</c:v>
                </c:pt>
                <c:pt idx="70">
                  <c:v>0.13110227140431399</c:v>
                </c:pt>
                <c:pt idx="71">
                  <c:v>0.13093035112805401</c:v>
                </c:pt>
                <c:pt idx="72">
                  <c:v>0.134327326450322</c:v>
                </c:pt>
                <c:pt idx="73">
                  <c:v>0.134414101583191</c:v>
                </c:pt>
                <c:pt idx="74">
                  <c:v>0.124499093460501</c:v>
                </c:pt>
                <c:pt idx="75">
                  <c:v>0.12</c:v>
                </c:pt>
                <c:pt idx="76">
                  <c:v>0.117939620501343</c:v>
                </c:pt>
                <c:pt idx="77">
                  <c:v>0.11033320711104801</c:v>
                </c:pt>
                <c:pt idx="78">
                  <c:v>0.111209301841802</c:v>
                </c:pt>
                <c:pt idx="79">
                  <c:v>0.113113893764826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Хүү'!$DF$8:$HQ$8</c15:sqref>
                  </c15:fullRef>
                </c:ext>
              </c:extLst>
              <c:f>'3.2.2 Хүү'!$EP$8:$HQ$8</c:f>
              <c:numCache>
                <c:formatCode>0.0%</c:formatCode>
                <c:ptCount val="80"/>
                <c:pt idx="0">
                  <c:v>0.1106</c:v>
                </c:pt>
                <c:pt idx="1">
                  <c:v>0.1118</c:v>
                </c:pt>
                <c:pt idx="2">
                  <c:v>0.10679999999999999</c:v>
                </c:pt>
                <c:pt idx="3">
                  <c:v>0.1002</c:v>
                </c:pt>
                <c:pt idx="4">
                  <c:v>9.9499999999999991E-2</c:v>
                </c:pt>
                <c:pt idx="5">
                  <c:v>0.1002</c:v>
                </c:pt>
                <c:pt idx="6">
                  <c:v>0.10039999999999999</c:v>
                </c:pt>
                <c:pt idx="7">
                  <c:v>0.1</c:v>
                </c:pt>
                <c:pt idx="8">
                  <c:v>0.10076060406251244</c:v>
                </c:pt>
                <c:pt idx="9">
                  <c:v>9.9700000000000011E-2</c:v>
                </c:pt>
                <c:pt idx="10">
                  <c:v>0.10199999999999999</c:v>
                </c:pt>
                <c:pt idx="11">
                  <c:v>0.10539999999999999</c:v>
                </c:pt>
                <c:pt idx="12">
                  <c:v>0.11160305539755239</c:v>
                </c:pt>
                <c:pt idx="13">
                  <c:v>0.1114</c:v>
                </c:pt>
                <c:pt idx="14">
                  <c:v>0.1109</c:v>
                </c:pt>
                <c:pt idx="15">
                  <c:v>0.1106</c:v>
                </c:pt>
                <c:pt idx="16">
                  <c:v>0.11019999999999999</c:v>
                </c:pt>
                <c:pt idx="17">
                  <c:v>0.11109999999999999</c:v>
                </c:pt>
                <c:pt idx="18">
                  <c:v>0.10970000000000001</c:v>
                </c:pt>
                <c:pt idx="19">
                  <c:v>0.11096007637488499</c:v>
                </c:pt>
                <c:pt idx="20">
                  <c:v>0.111</c:v>
                </c:pt>
                <c:pt idx="21">
                  <c:v>0.1109987540215131</c:v>
                </c:pt>
                <c:pt idx="22">
                  <c:v>0.11132581925189397</c:v>
                </c:pt>
                <c:pt idx="23">
                  <c:v>0.10915288067229953</c:v>
                </c:pt>
                <c:pt idx="24">
                  <c:v>0.10633386169924516</c:v>
                </c:pt>
                <c:pt idx="25">
                  <c:v>0.11</c:v>
                </c:pt>
                <c:pt idx="26">
                  <c:v>9.9206489873458703E-2</c:v>
                </c:pt>
                <c:pt idx="27">
                  <c:v>9.7143006601642892E-2</c:v>
                </c:pt>
                <c:pt idx="28">
                  <c:v>8.9161692919003721E-2</c:v>
                </c:pt>
                <c:pt idx="29">
                  <c:v>8.8796367724952627E-2</c:v>
                </c:pt>
                <c:pt idx="30">
                  <c:v>8.8284497288187241E-2</c:v>
                </c:pt>
                <c:pt idx="31">
                  <c:v>8.665932544172758E-2</c:v>
                </c:pt>
                <c:pt idx="32">
                  <c:v>8.7013999782512758E-2</c:v>
                </c:pt>
                <c:pt idx="33">
                  <c:v>7.8759725854732551E-2</c:v>
                </c:pt>
                <c:pt idx="34">
                  <c:v>6.9890261241427151E-2</c:v>
                </c:pt>
                <c:pt idx="35">
                  <c:v>5.4060638735777322E-2</c:v>
                </c:pt>
                <c:pt idx="36">
                  <c:v>6.0225823175024361E-2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6.0810695403820815E-2</c:v>
                </c:pt>
                <c:pt idx="46">
                  <c:v>6.0724296302697774E-2</c:v>
                </c:pt>
                <c:pt idx="47">
                  <c:v>6.1904431684943931E-2</c:v>
                </c:pt>
                <c:pt idx="48">
                  <c:v>6.1035788198500703E-2</c:v>
                </c:pt>
                <c:pt idx="49">
                  <c:v>6.5856464889340063E-2</c:v>
                </c:pt>
                <c:pt idx="50">
                  <c:v>6.6053046703550194E-2</c:v>
                </c:pt>
                <c:pt idx="51">
                  <c:v>0.09</c:v>
                </c:pt>
                <c:pt idx="52">
                  <c:v>0.09</c:v>
                </c:pt>
                <c:pt idx="53">
                  <c:v>9.5966790224781967E-2</c:v>
                </c:pt>
                <c:pt idx="54">
                  <c:v>0.1</c:v>
                </c:pt>
                <c:pt idx="55">
                  <c:v>0.1</c:v>
                </c:pt>
                <c:pt idx="56">
                  <c:v>0.10782657124696883</c:v>
                </c:pt>
                <c:pt idx="57">
                  <c:v>0.12</c:v>
                </c:pt>
                <c:pt idx="58">
                  <c:v>0.12</c:v>
                </c:pt>
                <c:pt idx="59">
                  <c:v>0.12725487188112708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0.13006176824667606</c:v>
                </c:pt>
                <c:pt idx="65">
                  <c:v>0.13</c:v>
                </c:pt>
                <c:pt idx="66">
                  <c:v>0.13062574574088651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0.128631248402334</c:v>
                </c:pt>
                <c:pt idx="75">
                  <c:v>0.12</c:v>
                </c:pt>
                <c:pt idx="76">
                  <c:v>0.11479199371392999</c:v>
                </c:pt>
                <c:pt idx="77">
                  <c:v>0.11</c:v>
                </c:pt>
                <c:pt idx="78">
                  <c:v>0.11</c:v>
                </c:pt>
                <c:pt idx="79">
                  <c:v>0.11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Хүү'!$DF$18:$HQ$18</c15:sqref>
                  </c15:fullRef>
                </c:ext>
              </c:extLst>
              <c:f>'3.2.2 Хүү'!$EP$18:$HQ$18</c:f>
              <c:numCache>
                <c:formatCode>0.0%</c:formatCode>
                <c:ptCount val="80"/>
                <c:pt idx="0">
                  <c:v>0.11</c:v>
                </c:pt>
                <c:pt idx="1">
                  <c:v>0.11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0.11</c:v>
                </c:pt>
                <c:pt idx="26">
                  <c:v>0.1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0.08</c:v>
                </c:pt>
                <c:pt idx="33">
                  <c:v>0.08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6.5000000000000002E-2</c:v>
                </c:pt>
                <c:pt idx="49">
                  <c:v>6.5000000000000002E-2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0.12</c:v>
                </c:pt>
                <c:pt idx="75">
                  <c:v>0.12</c:v>
                </c:pt>
                <c:pt idx="76">
                  <c:v>0.11</c:v>
                </c:pt>
                <c:pt idx="77">
                  <c:v>0.11</c:v>
                </c:pt>
                <c:pt idx="78">
                  <c:v>0.11</c:v>
                </c:pt>
                <c:pt idx="79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749156355455568"/>
          <c:y val="3.0488112062915212E-2"/>
          <c:w val="0.5717073539590859"/>
          <c:h val="0.2532337568500412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Хүү'!$FB$11:$HQ$11</c:f>
              <c:numCache>
                <c:formatCode>0.0%</c:formatCode>
                <c:ptCount val="6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  <c:pt idx="61">
                  <c:v>0.167257114845456</c:v>
                </c:pt>
                <c:pt idx="62">
                  <c:v>0.167622639747767</c:v>
                </c:pt>
                <c:pt idx="63">
                  <c:v>0.16656735920322599</c:v>
                </c:pt>
                <c:pt idx="64">
                  <c:v>0.16193217936548199</c:v>
                </c:pt>
                <c:pt idx="65">
                  <c:v>0.15999180704991101</c:v>
                </c:pt>
                <c:pt idx="66">
                  <c:v>0.15911292976713401</c:v>
                </c:pt>
                <c:pt idx="67">
                  <c:v>0.16492922614185701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Хүү'!$FB$12:$HQ$12</c:f>
              <c:numCache>
                <c:formatCode>0.0%</c:formatCode>
                <c:ptCount val="6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  <c:pt idx="61">
                  <c:v>0.1140825663613</c:v>
                </c:pt>
                <c:pt idx="62">
                  <c:v>0.118500583523729</c:v>
                </c:pt>
                <c:pt idx="63">
                  <c:v>0.11389252555859899</c:v>
                </c:pt>
                <c:pt idx="64">
                  <c:v>0.114388036029501</c:v>
                </c:pt>
                <c:pt idx="65">
                  <c:v>0.11621981113587</c:v>
                </c:pt>
                <c:pt idx="66">
                  <c:v>0.112946183837541</c:v>
                </c:pt>
                <c:pt idx="67">
                  <c:v>0.11497535949716001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Хүү'!$FB$9:$HQ$9</c:f>
              <c:numCache>
                <c:formatCode>0.0%</c:formatCode>
                <c:ptCount val="6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0.12</c:v>
                </c:pt>
                <c:pt idx="63">
                  <c:v>0.12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25400">
              <a:solidFill>
                <a:srgbClr val="B99E66"/>
              </a:solidFill>
              <a:prstDash val="dash"/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Хүү'!$FB$13:$HQ$13</c:f>
              <c:numCache>
                <c:formatCode>0.0%</c:formatCode>
                <c:ptCount val="6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  <c:pt idx="61">
                  <c:v>0.167257114845456</c:v>
                </c:pt>
                <c:pt idx="62">
                  <c:v>0.167622639747767</c:v>
                </c:pt>
                <c:pt idx="63">
                  <c:v>0.16656735920322599</c:v>
                </c:pt>
                <c:pt idx="64">
                  <c:v>0.16193217936548199</c:v>
                </c:pt>
                <c:pt idx="65">
                  <c:v>0.15999180704991101</c:v>
                </c:pt>
                <c:pt idx="66">
                  <c:v>0.15911292976713401</c:v>
                </c:pt>
                <c:pt idx="67">
                  <c:v>0.16492922614185701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Хүү'!$FB$17:$HQ$17</c:f>
              <c:numCache>
                <c:formatCode>0.0%</c:formatCode>
                <c:ptCount val="68"/>
                <c:pt idx="0">
                  <c:v>0.17199999999999999</c:v>
                </c:pt>
                <c:pt idx="1">
                  <c:v>0.17071080657285087</c:v>
                </c:pt>
                <c:pt idx="2">
                  <c:v>0.17100000000000001</c:v>
                </c:pt>
                <c:pt idx="3">
                  <c:v>0.17450155957984873</c:v>
                </c:pt>
                <c:pt idx="4">
                  <c:v>0.17300000000000001</c:v>
                </c:pt>
                <c:pt idx="5">
                  <c:v>0.17015681066628002</c:v>
                </c:pt>
                <c:pt idx="6">
                  <c:v>0.17130116140843366</c:v>
                </c:pt>
                <c:pt idx="7">
                  <c:v>0.17046473306348889</c:v>
                </c:pt>
                <c:pt idx="8">
                  <c:v>0.16877694490653602</c:v>
                </c:pt>
                <c:pt idx="9">
                  <c:v>0.16820307313670405</c:v>
                </c:pt>
                <c:pt idx="10">
                  <c:v>0.16986852518585557</c:v>
                </c:pt>
                <c:pt idx="11">
                  <c:v>0.16891787392077848</c:v>
                </c:pt>
                <c:pt idx="12">
                  <c:v>0.1693814379169197</c:v>
                </c:pt>
                <c:pt idx="13">
                  <c:v>0.16779121317259271</c:v>
                </c:pt>
                <c:pt idx="14">
                  <c:v>0.16556159902755646</c:v>
                </c:pt>
                <c:pt idx="15">
                  <c:v>0.16588044763785145</c:v>
                </c:pt>
                <c:pt idx="16">
                  <c:v>0.16333113138243266</c:v>
                </c:pt>
                <c:pt idx="17">
                  <c:v>0.16315709765219533</c:v>
                </c:pt>
                <c:pt idx="18">
                  <c:v>0.15755058792263255</c:v>
                </c:pt>
                <c:pt idx="19">
                  <c:v>0.16484005758280243</c:v>
                </c:pt>
                <c:pt idx="20">
                  <c:v>0.16420120668353358</c:v>
                </c:pt>
                <c:pt idx="21">
                  <c:v>0.15957460540753371</c:v>
                </c:pt>
                <c:pt idx="22">
                  <c:v>0.15794724913523056</c:v>
                </c:pt>
                <c:pt idx="23">
                  <c:v>0.14751736564685747</c:v>
                </c:pt>
                <c:pt idx="24">
                  <c:v>0.15430643313700557</c:v>
                </c:pt>
                <c:pt idx="25">
                  <c:v>0.15396286419668523</c:v>
                </c:pt>
                <c:pt idx="26">
                  <c:v>0.15363993713423951</c:v>
                </c:pt>
                <c:pt idx="27">
                  <c:v>0.14969481858072872</c:v>
                </c:pt>
                <c:pt idx="28">
                  <c:v>0.14791469753395683</c:v>
                </c:pt>
                <c:pt idx="29">
                  <c:v>0.14756931881693222</c:v>
                </c:pt>
                <c:pt idx="30">
                  <c:v>0.14579319504622187</c:v>
                </c:pt>
                <c:pt idx="31">
                  <c:v>0.14404796753226362</c:v>
                </c:pt>
                <c:pt idx="32">
                  <c:v>0.1442669714654258</c:v>
                </c:pt>
                <c:pt idx="33">
                  <c:v>0.14342407389523515</c:v>
                </c:pt>
                <c:pt idx="34">
                  <c:v>0.14520909538676258</c:v>
                </c:pt>
                <c:pt idx="35">
                  <c:v>0.14286499462139499</c:v>
                </c:pt>
                <c:pt idx="36">
                  <c:v>0.14446541700622462</c:v>
                </c:pt>
                <c:pt idx="37">
                  <c:v>0.14306733816052569</c:v>
                </c:pt>
                <c:pt idx="38">
                  <c:v>0.1455457825234103</c:v>
                </c:pt>
                <c:pt idx="39">
                  <c:v>0.14613623742546009</c:v>
                </c:pt>
                <c:pt idx="40">
                  <c:v>0.14811109052331095</c:v>
                </c:pt>
                <c:pt idx="41">
                  <c:v>0.14617285113054015</c:v>
                </c:pt>
                <c:pt idx="42">
                  <c:v>0.14273976869636615</c:v>
                </c:pt>
                <c:pt idx="43">
                  <c:v>0.14728526391063293</c:v>
                </c:pt>
                <c:pt idx="44">
                  <c:v>0.14703018720885383</c:v>
                </c:pt>
                <c:pt idx="45">
                  <c:v>0.15121977932193725</c:v>
                </c:pt>
                <c:pt idx="46">
                  <c:v>0.15314050282293559</c:v>
                </c:pt>
                <c:pt idx="47">
                  <c:v>0.15715656849363335</c:v>
                </c:pt>
                <c:pt idx="48">
                  <c:v>0.16066535998316817</c:v>
                </c:pt>
                <c:pt idx="49">
                  <c:v>0.15986064958869847</c:v>
                </c:pt>
                <c:pt idx="50">
                  <c:v>0.16694368007430516</c:v>
                </c:pt>
                <c:pt idx="51">
                  <c:v>0.16918513872919852</c:v>
                </c:pt>
                <c:pt idx="52">
                  <c:v>0.16887758116826329</c:v>
                </c:pt>
                <c:pt idx="53">
                  <c:v>0.16853427221589151</c:v>
                </c:pt>
                <c:pt idx="54">
                  <c:v>0.16317176683401613</c:v>
                </c:pt>
                <c:pt idx="55">
                  <c:v>0.16435585425708049</c:v>
                </c:pt>
                <c:pt idx="56">
                  <c:v>0.16811530003702424</c:v>
                </c:pt>
                <c:pt idx="57">
                  <c:v>0.16670584488112589</c:v>
                </c:pt>
                <c:pt idx="58">
                  <c:v>0.166216446393295</c:v>
                </c:pt>
                <c:pt idx="59">
                  <c:v>0.167385761549942</c:v>
                </c:pt>
                <c:pt idx="60">
                  <c:v>0.16972163810937299</c:v>
                </c:pt>
                <c:pt idx="61">
                  <c:v>0.17004299611218199</c:v>
                </c:pt>
                <c:pt idx="62">
                  <c:v>0.17035899303521199</c:v>
                </c:pt>
                <c:pt idx="63">
                  <c:v>0.17151548448079701</c:v>
                </c:pt>
                <c:pt idx="64">
                  <c:v>0.16873030230688801</c:v>
                </c:pt>
                <c:pt idx="65">
                  <c:v>0.17087991926090601</c:v>
                </c:pt>
                <c:pt idx="66">
                  <c:v>0.16830396474189499</c:v>
                </c:pt>
                <c:pt idx="67">
                  <c:v>0.16956524592714001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Хүү'!$FB$15:$HQ$15</c:f>
              <c:numCache>
                <c:formatCode>0.0%</c:formatCode>
                <c:ptCount val="6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  <c:pt idx="61">
                  <c:v>0.1140825663613</c:v>
                </c:pt>
                <c:pt idx="62">
                  <c:v>0.118500583523729</c:v>
                </c:pt>
                <c:pt idx="63">
                  <c:v>0.11389252555859899</c:v>
                </c:pt>
                <c:pt idx="64">
                  <c:v>0.114388036029501</c:v>
                </c:pt>
                <c:pt idx="65">
                  <c:v>0.11621981113587</c:v>
                </c:pt>
                <c:pt idx="66">
                  <c:v>0.112946183837541</c:v>
                </c:pt>
                <c:pt idx="67">
                  <c:v>0.11497535949716001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b="0"/>
            </a:pPr>
            <a:endParaRPr lang="en-US"/>
          </a:p>
        </c:tx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1745850999394307"/>
          <c:y val="5.6952304038918211E-2"/>
          <c:w val="0.40341403478411347"/>
          <c:h val="0.19773201426744733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Хүү'!$FB$20:$HQ$20</c:f>
              <c:numCache>
                <c:formatCode>_-* #,##0_₮_-;\-* #,##0_₮_-;_-* "-"??_₮_-;_-@_-</c:formatCode>
                <c:ptCount val="68"/>
                <c:pt idx="0">
                  <c:v>2628.7</c:v>
                </c:pt>
                <c:pt idx="1">
                  <c:v>2635.33</c:v>
                </c:pt>
                <c:pt idx="2">
                  <c:v>2631.51</c:v>
                </c:pt>
                <c:pt idx="3">
                  <c:v>2642.78</c:v>
                </c:pt>
                <c:pt idx="4">
                  <c:v>2649.35</c:v>
                </c:pt>
                <c:pt idx="5">
                  <c:v>2657.76</c:v>
                </c:pt>
                <c:pt idx="6">
                  <c:v>2666</c:v>
                </c:pt>
                <c:pt idx="7">
                  <c:v>2672</c:v>
                </c:pt>
                <c:pt idx="8">
                  <c:v>2667.21</c:v>
                </c:pt>
                <c:pt idx="9">
                  <c:v>2701.17</c:v>
                </c:pt>
                <c:pt idx="10">
                  <c:v>2715.22</c:v>
                </c:pt>
                <c:pt idx="11">
                  <c:v>2734.33</c:v>
                </c:pt>
                <c:pt idx="12">
                  <c:v>2751.57</c:v>
                </c:pt>
                <c:pt idx="13">
                  <c:v>2762.71</c:v>
                </c:pt>
                <c:pt idx="14">
                  <c:v>2777.74</c:v>
                </c:pt>
                <c:pt idx="15">
                  <c:v>2788.91</c:v>
                </c:pt>
                <c:pt idx="16">
                  <c:v>2805.97</c:v>
                </c:pt>
                <c:pt idx="17">
                  <c:v>2823.89</c:v>
                </c:pt>
                <c:pt idx="18">
                  <c:v>2844.7</c:v>
                </c:pt>
                <c:pt idx="19">
                  <c:v>2852.94</c:v>
                </c:pt>
                <c:pt idx="20">
                  <c:v>2854.72</c:v>
                </c:pt>
                <c:pt idx="21">
                  <c:v>2851.99</c:v>
                </c:pt>
                <c:pt idx="22">
                  <c:v>2849.66</c:v>
                </c:pt>
                <c:pt idx="23">
                  <c:v>2849.89</c:v>
                </c:pt>
                <c:pt idx="24">
                  <c:v>2850.12</c:v>
                </c:pt>
                <c:pt idx="25">
                  <c:v>2849.27</c:v>
                </c:pt>
                <c:pt idx="26">
                  <c:v>2849.81</c:v>
                </c:pt>
                <c:pt idx="27">
                  <c:v>2850.01</c:v>
                </c:pt>
                <c:pt idx="28">
                  <c:v>2849.25</c:v>
                </c:pt>
                <c:pt idx="29">
                  <c:v>2848.87</c:v>
                </c:pt>
                <c:pt idx="30">
                  <c:v>2849.12</c:v>
                </c:pt>
                <c:pt idx="31">
                  <c:v>2849.48</c:v>
                </c:pt>
                <c:pt idx="32">
                  <c:v>2849.2</c:v>
                </c:pt>
                <c:pt idx="33">
                  <c:v>2848.85</c:v>
                </c:pt>
                <c:pt idx="34">
                  <c:v>2849.21</c:v>
                </c:pt>
                <c:pt idx="35">
                  <c:v>2849.34</c:v>
                </c:pt>
                <c:pt idx="36">
                  <c:v>2850.26</c:v>
                </c:pt>
                <c:pt idx="37">
                  <c:v>2865.73</c:v>
                </c:pt>
                <c:pt idx="38">
                  <c:v>2948.46</c:v>
                </c:pt>
                <c:pt idx="39">
                  <c:v>3083.88</c:v>
                </c:pt>
                <c:pt idx="40">
                  <c:v>3120.84</c:v>
                </c:pt>
                <c:pt idx="41">
                  <c:v>3134.1</c:v>
                </c:pt>
                <c:pt idx="42">
                  <c:v>3168.09</c:v>
                </c:pt>
                <c:pt idx="43">
                  <c:v>3199.28</c:v>
                </c:pt>
                <c:pt idx="44">
                  <c:v>3333.02</c:v>
                </c:pt>
                <c:pt idx="45">
                  <c:v>3389.12</c:v>
                </c:pt>
                <c:pt idx="46">
                  <c:v>3419.67</c:v>
                </c:pt>
                <c:pt idx="47">
                  <c:v>3444.6</c:v>
                </c:pt>
                <c:pt idx="48">
                  <c:v>3491.46</c:v>
                </c:pt>
                <c:pt idx="49">
                  <c:v>3521.87</c:v>
                </c:pt>
                <c:pt idx="50">
                  <c:v>3518.14</c:v>
                </c:pt>
                <c:pt idx="51">
                  <c:v>3475.7</c:v>
                </c:pt>
                <c:pt idx="52">
                  <c:v>3447.5</c:v>
                </c:pt>
                <c:pt idx="53">
                  <c:v>3432.66</c:v>
                </c:pt>
                <c:pt idx="54">
                  <c:v>3454.55</c:v>
                </c:pt>
                <c:pt idx="55">
                  <c:v>3472.78</c:v>
                </c:pt>
                <c:pt idx="56">
                  <c:v>3459.5</c:v>
                </c:pt>
                <c:pt idx="57">
                  <c:v>3447.95</c:v>
                </c:pt>
                <c:pt idx="58" formatCode="#,##0">
                  <c:v>3432.78</c:v>
                </c:pt>
                <c:pt idx="59" formatCode="#,##0">
                  <c:v>3410.69</c:v>
                </c:pt>
                <c:pt idx="60" formatCode="#,##0">
                  <c:v>3401.47</c:v>
                </c:pt>
                <c:pt idx="61" formatCode="0">
                  <c:v>3381.89</c:v>
                </c:pt>
                <c:pt idx="62" formatCode="0">
                  <c:v>3375.99</c:v>
                </c:pt>
                <c:pt idx="63" formatCode="0">
                  <c:v>3377.03</c:v>
                </c:pt>
                <c:pt idx="64" formatCode="0">
                  <c:v>3381.43</c:v>
                </c:pt>
                <c:pt idx="65" formatCode="0">
                  <c:v>3381.05</c:v>
                </c:pt>
                <c:pt idx="66" formatCode="0">
                  <c:v>3380.81</c:v>
                </c:pt>
                <c:pt idx="67" formatCode="0">
                  <c:v>3380.94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Хүү'!$FB$9:$HQ$9</c:f>
              <c:numCache>
                <c:formatCode>0.0%</c:formatCode>
                <c:ptCount val="6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0.12</c:v>
                </c:pt>
                <c:pt idx="63">
                  <c:v>0.12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Хүү'!$FB$14:$HQ$14</c:f>
              <c:numCache>
                <c:formatCode>0.0%</c:formatCode>
                <c:ptCount val="68"/>
                <c:pt idx="0">
                  <c:v>9.6000000000000002E-2</c:v>
                </c:pt>
                <c:pt idx="1">
                  <c:v>0.11062696573777206</c:v>
                </c:pt>
                <c:pt idx="2">
                  <c:v>0.10300000000000001</c:v>
                </c:pt>
                <c:pt idx="3">
                  <c:v>9.4524404553225361E-2</c:v>
                </c:pt>
                <c:pt idx="4">
                  <c:v>0.10099999999999999</c:v>
                </c:pt>
                <c:pt idx="5">
                  <c:v>0.10865401550359825</c:v>
                </c:pt>
                <c:pt idx="6">
                  <c:v>9.8184029355660091E-2</c:v>
                </c:pt>
                <c:pt idx="7">
                  <c:v>0.10384636386725105</c:v>
                </c:pt>
                <c:pt idx="8">
                  <c:v>9.8628914249801303E-2</c:v>
                </c:pt>
                <c:pt idx="9">
                  <c:v>8.9000784455969165E-2</c:v>
                </c:pt>
                <c:pt idx="10">
                  <c:v>0.10658827995015993</c:v>
                </c:pt>
                <c:pt idx="11">
                  <c:v>8.6967747063593351E-2</c:v>
                </c:pt>
                <c:pt idx="12">
                  <c:v>9.9130619267972453E-2</c:v>
                </c:pt>
                <c:pt idx="13">
                  <c:v>0.10320735838110934</c:v>
                </c:pt>
                <c:pt idx="14">
                  <c:v>0.10492194030865183</c:v>
                </c:pt>
                <c:pt idx="15">
                  <c:v>0.1058812527658879</c:v>
                </c:pt>
                <c:pt idx="16">
                  <c:v>0.10733145773493012</c:v>
                </c:pt>
                <c:pt idx="17">
                  <c:v>0.10343462752269675</c:v>
                </c:pt>
                <c:pt idx="18">
                  <c:v>0.10627210060470091</c:v>
                </c:pt>
                <c:pt idx="19">
                  <c:v>0.112317009861244</c:v>
                </c:pt>
                <c:pt idx="20">
                  <c:v>0.10954506039350871</c:v>
                </c:pt>
                <c:pt idx="21">
                  <c:v>0.10093749301667237</c:v>
                </c:pt>
                <c:pt idx="22">
                  <c:v>0.10225175841044795</c:v>
                </c:pt>
                <c:pt idx="23">
                  <c:v>9.8308559992486277E-2</c:v>
                </c:pt>
                <c:pt idx="24">
                  <c:v>9.0307374527103496E-2</c:v>
                </c:pt>
                <c:pt idx="25">
                  <c:v>9.330484128384553E-2</c:v>
                </c:pt>
                <c:pt idx="26">
                  <c:v>8.5756415856966459E-2</c:v>
                </c:pt>
                <c:pt idx="27">
                  <c:v>8.8717765898711304E-2</c:v>
                </c:pt>
                <c:pt idx="28">
                  <c:v>8.5312845315326291E-2</c:v>
                </c:pt>
                <c:pt idx="29">
                  <c:v>7.6244752693612292E-2</c:v>
                </c:pt>
                <c:pt idx="30">
                  <c:v>9.6352225565814215E-2</c:v>
                </c:pt>
                <c:pt idx="31">
                  <c:v>8.3460147401124299E-2</c:v>
                </c:pt>
                <c:pt idx="32">
                  <c:v>8.8658535583268042E-2</c:v>
                </c:pt>
                <c:pt idx="33">
                  <c:v>8.2431360401544737E-2</c:v>
                </c:pt>
                <c:pt idx="34">
                  <c:v>8.3036204073550848E-2</c:v>
                </c:pt>
                <c:pt idx="35">
                  <c:v>7.7648719801374805E-2</c:v>
                </c:pt>
                <c:pt idx="36">
                  <c:v>8.2796415168145232E-2</c:v>
                </c:pt>
                <c:pt idx="37">
                  <c:v>8.9770854638571901E-2</c:v>
                </c:pt>
                <c:pt idx="38">
                  <c:v>8.3726271599990257E-2</c:v>
                </c:pt>
                <c:pt idx="39">
                  <c:v>7.6586925400432215E-2</c:v>
                </c:pt>
                <c:pt idx="40">
                  <c:v>9.3570762117592729E-2</c:v>
                </c:pt>
                <c:pt idx="41">
                  <c:v>8.8410204134034026E-2</c:v>
                </c:pt>
                <c:pt idx="42">
                  <c:v>9.9029906170271145E-2</c:v>
                </c:pt>
                <c:pt idx="43">
                  <c:v>7.6713823229030767E-2</c:v>
                </c:pt>
                <c:pt idx="44">
                  <c:v>0.10422733621997995</c:v>
                </c:pt>
                <c:pt idx="45">
                  <c:v>9.2805245662062039E-2</c:v>
                </c:pt>
                <c:pt idx="46">
                  <c:v>0.10546793003725208</c:v>
                </c:pt>
                <c:pt idx="47">
                  <c:v>0.10153137078789364</c:v>
                </c:pt>
                <c:pt idx="48">
                  <c:v>8.8068261948799909E-2</c:v>
                </c:pt>
                <c:pt idx="49">
                  <c:v>8.3277114801485169E-2</c:v>
                </c:pt>
                <c:pt idx="50">
                  <c:v>0.1032580858168418</c:v>
                </c:pt>
                <c:pt idx="51">
                  <c:v>0.10171093779689031</c:v>
                </c:pt>
                <c:pt idx="52">
                  <c:v>9.545979811073485E-2</c:v>
                </c:pt>
                <c:pt idx="53">
                  <c:v>9.8409551995695926E-2</c:v>
                </c:pt>
                <c:pt idx="54">
                  <c:v>0.11001597518727349</c:v>
                </c:pt>
                <c:pt idx="55">
                  <c:v>0.10249825706517102</c:v>
                </c:pt>
                <c:pt idx="56">
                  <c:v>0.10317555977515226</c:v>
                </c:pt>
                <c:pt idx="57">
                  <c:v>0.10851660850860359</c:v>
                </c:pt>
                <c:pt idx="58">
                  <c:v>0.117261976909201</c:v>
                </c:pt>
                <c:pt idx="59">
                  <c:v>0.104665075036162</c:v>
                </c:pt>
                <c:pt idx="60">
                  <c:v>0.100543982480059</c:v>
                </c:pt>
                <c:pt idx="61">
                  <c:v>9.4438625215197206E-2</c:v>
                </c:pt>
                <c:pt idx="62">
                  <c:v>0.106920935742761</c:v>
                </c:pt>
                <c:pt idx="63">
                  <c:v>9.0756732644523497E-2</c:v>
                </c:pt>
                <c:pt idx="64">
                  <c:v>9.2628667626746597E-2</c:v>
                </c:pt>
                <c:pt idx="65">
                  <c:v>0.10997551727245</c:v>
                </c:pt>
                <c:pt idx="66">
                  <c:v>0.10656207924648201</c:v>
                </c:pt>
                <c:pt idx="67">
                  <c:v>9.4711157900245202E-2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58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Хүү'!$FB$16:$HQ$16</c:f>
              <c:numCache>
                <c:formatCode>0.0%</c:formatCode>
                <c:ptCount val="68"/>
                <c:pt idx="0">
                  <c:v>4.5999999999999999E-2</c:v>
                </c:pt>
                <c:pt idx="1">
                  <c:v>4.4744301039768571E-2</c:v>
                </c:pt>
                <c:pt idx="2">
                  <c:v>4.2047387465059594E-2</c:v>
                </c:pt>
                <c:pt idx="3">
                  <c:v>4.3868335021431726E-2</c:v>
                </c:pt>
                <c:pt idx="4">
                  <c:v>6.3E-2</c:v>
                </c:pt>
                <c:pt idx="5">
                  <c:v>3.9121474709175097E-2</c:v>
                </c:pt>
                <c:pt idx="6">
                  <c:v>4.8040419684308382E-2</c:v>
                </c:pt>
                <c:pt idx="7">
                  <c:v>4.8700848441002247E-2</c:v>
                </c:pt>
                <c:pt idx="8">
                  <c:v>5.7715986436010322E-2</c:v>
                </c:pt>
                <c:pt idx="9">
                  <c:v>4.1909908228639665E-2</c:v>
                </c:pt>
                <c:pt idx="10">
                  <c:v>4.3134187098058607E-2</c:v>
                </c:pt>
                <c:pt idx="11">
                  <c:v>4.469603532596287E-2</c:v>
                </c:pt>
                <c:pt idx="12">
                  <c:v>3.5675347028395331E-2</c:v>
                </c:pt>
                <c:pt idx="13">
                  <c:v>3.7648411086244435E-2</c:v>
                </c:pt>
                <c:pt idx="14">
                  <c:v>5.4092254525200154E-2</c:v>
                </c:pt>
                <c:pt idx="15">
                  <c:v>5.3170103522944656E-2</c:v>
                </c:pt>
                <c:pt idx="16">
                  <c:v>3.4881411351937966E-2</c:v>
                </c:pt>
                <c:pt idx="17">
                  <c:v>3.2738059661514052E-2</c:v>
                </c:pt>
                <c:pt idx="18">
                  <c:v>3.2479914005917696E-2</c:v>
                </c:pt>
                <c:pt idx="19">
                  <c:v>3.3249492681564657E-2</c:v>
                </c:pt>
                <c:pt idx="20">
                  <c:v>2.9968384633452291E-2</c:v>
                </c:pt>
                <c:pt idx="21">
                  <c:v>3.3803827861077468E-2</c:v>
                </c:pt>
                <c:pt idx="22">
                  <c:v>2.6998634940563839E-2</c:v>
                </c:pt>
                <c:pt idx="23">
                  <c:v>3.7032771309423035E-2</c:v>
                </c:pt>
                <c:pt idx="24">
                  <c:v>0.02</c:v>
                </c:pt>
                <c:pt idx="25">
                  <c:v>2.2930710406354797E-2</c:v>
                </c:pt>
                <c:pt idx="26">
                  <c:v>2.2456539953285785E-2</c:v>
                </c:pt>
                <c:pt idx="27">
                  <c:v>2.6939777812619189E-2</c:v>
                </c:pt>
                <c:pt idx="28">
                  <c:v>1.5886609709219363E-2</c:v>
                </c:pt>
                <c:pt idx="29">
                  <c:v>1.6438402886640831E-2</c:v>
                </c:pt>
                <c:pt idx="30">
                  <c:v>3.2732500927117714E-2</c:v>
                </c:pt>
                <c:pt idx="31">
                  <c:v>2.1552354712885032E-2</c:v>
                </c:pt>
                <c:pt idx="32">
                  <c:v>1.6222305079602581E-2</c:v>
                </c:pt>
                <c:pt idx="33">
                  <c:v>1.3701019934093147E-2</c:v>
                </c:pt>
                <c:pt idx="34">
                  <c:v>1.5906095685249606E-2</c:v>
                </c:pt>
                <c:pt idx="35">
                  <c:v>3.4347061659043436E-2</c:v>
                </c:pt>
                <c:pt idx="36">
                  <c:v>2.0937856503916094E-2</c:v>
                </c:pt>
                <c:pt idx="37">
                  <c:v>2.4382103392139465E-2</c:v>
                </c:pt>
                <c:pt idx="38">
                  <c:v>2.0546775916193905E-2</c:v>
                </c:pt>
                <c:pt idx="39">
                  <c:v>1.7332835072922572E-2</c:v>
                </c:pt>
                <c:pt idx="40">
                  <c:v>2.2063111493718628E-2</c:v>
                </c:pt>
                <c:pt idx="41">
                  <c:v>1.7801495194018545E-2</c:v>
                </c:pt>
                <c:pt idx="42">
                  <c:v>2.7761580137577395E-2</c:v>
                </c:pt>
                <c:pt idx="43">
                  <c:v>2.3240591981348618E-2</c:v>
                </c:pt>
                <c:pt idx="44">
                  <c:v>2.3992072034407105E-2</c:v>
                </c:pt>
                <c:pt idx="45">
                  <c:v>2.1741692681586704E-2</c:v>
                </c:pt>
                <c:pt idx="46">
                  <c:v>2.5048151426810671E-2</c:v>
                </c:pt>
                <c:pt idx="47">
                  <c:v>3.3602483860052448E-2</c:v>
                </c:pt>
                <c:pt idx="48">
                  <c:v>2.9736554078398831E-2</c:v>
                </c:pt>
                <c:pt idx="49">
                  <c:v>2.3471678474000331E-2</c:v>
                </c:pt>
                <c:pt idx="50">
                  <c:v>2.9810682646172634E-2</c:v>
                </c:pt>
                <c:pt idx="51">
                  <c:v>2.8318263935379395E-2</c:v>
                </c:pt>
                <c:pt idx="52">
                  <c:v>3.3297324384003867E-2</c:v>
                </c:pt>
                <c:pt idx="53">
                  <c:v>2.8113585126078092E-2</c:v>
                </c:pt>
                <c:pt idx="54">
                  <c:v>3.4882248768142068E-2</c:v>
                </c:pt>
                <c:pt idx="55">
                  <c:v>3.3908607678751805E-2</c:v>
                </c:pt>
                <c:pt idx="56">
                  <c:v>3.3055167776829562E-2</c:v>
                </c:pt>
                <c:pt idx="57">
                  <c:v>3.6123200921987071E-2</c:v>
                </c:pt>
                <c:pt idx="58">
                  <c:v>4.1830173256056202E-2</c:v>
                </c:pt>
                <c:pt idx="59">
                  <c:v>4.2084749745138497E-2</c:v>
                </c:pt>
                <c:pt idx="60">
                  <c:v>3.4509965927909302E-2</c:v>
                </c:pt>
                <c:pt idx="61">
                  <c:v>3.8957922089522E-2</c:v>
                </c:pt>
                <c:pt idx="62">
                  <c:v>3.21448817338632E-2</c:v>
                </c:pt>
                <c:pt idx="63">
                  <c:v>3.3670134135232302E-2</c:v>
                </c:pt>
                <c:pt idx="64">
                  <c:v>4.6010549386282101E-2</c:v>
                </c:pt>
                <c:pt idx="65">
                  <c:v>2.9075582231137601E-2</c:v>
                </c:pt>
                <c:pt idx="66">
                  <c:v>3.9146781840266903E-2</c:v>
                </c:pt>
                <c:pt idx="67">
                  <c:v>3.48853291117142E-2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/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5592004845548147"/>
          <c:y val="5.6952304038918211E-2"/>
          <c:w val="0.39022722159730039"/>
          <c:h val="0.22986165190889601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Ханш'!$A$27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0.10311716695758411</c:v>
                </c:pt>
                <c:pt idx="37">
                  <c:v>0.11359558188670332</c:v>
                </c:pt>
                <c:pt idx="38">
                  <c:v>0.11090526360937471</c:v>
                </c:pt>
                <c:pt idx="39">
                  <c:v>0.102104638385003</c:v>
                </c:pt>
                <c:pt idx="40">
                  <c:v>7.7985377741673495E-2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Ханш'!$A$28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5.9790855655584174E-2</c:v>
                </c:pt>
                <c:pt idx="37">
                  <c:v>3.799119079266914E-2</c:v>
                </c:pt>
                <c:pt idx="38">
                  <c:v>3.9441643431488475E-2</c:v>
                </c:pt>
                <c:pt idx="39">
                  <c:v>2.7682770171575652E-2</c:v>
                </c:pt>
                <c:pt idx="40">
                  <c:v>2.1415753571202501E-2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Ханш'!$A$25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Ханш'!$CT$25:$EH$25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0.16290802261316828</c:v>
                </c:pt>
                <c:pt idx="37">
                  <c:v>0.15158677267937248</c:v>
                </c:pt>
                <c:pt idx="38">
                  <c:v>0.15034690704086318</c:v>
                </c:pt>
                <c:pt idx="39">
                  <c:v>0.12978740855657911</c:v>
                </c:pt>
                <c:pt idx="40">
                  <c:v>9.9401131312875979E-2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Ханш'!$A$26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0.103117166957583</c:v>
                </c:pt>
                <c:pt idx="37">
                  <c:v>0.11359558188670271</c:v>
                </c:pt>
                <c:pt idx="38">
                  <c:v>0.1109052636093748</c:v>
                </c:pt>
                <c:pt idx="39">
                  <c:v>0.1021046383850035</c:v>
                </c:pt>
                <c:pt idx="40">
                  <c:v>7.7985377741673467E-2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8563807244533E-2"/>
          <c:y val="2.7803804903526387E-2"/>
          <c:w val="0.86528762265119563"/>
          <c:h val="0.88041412260719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1"/>
          <c:cat>
            <c:multiLvlStrRef>
              <c:f>'3.2.3. Ханш'!$BEW$3:$COG$4</c:f>
              <c:multiLvlStrCache>
                <c:ptCount val="910"/>
                <c:lvl>
                  <c:pt idx="0">
                    <c:v> </c:v>
                  </c:pt>
                  <c:pt idx="39">
                    <c:v>3</c:v>
                  </c:pt>
                  <c:pt idx="103">
                    <c:v>6</c:v>
                  </c:pt>
                  <c:pt idx="155">
                    <c:v> </c:v>
                  </c:pt>
                  <c:pt idx="163">
                    <c:v>9</c:v>
                  </c:pt>
                  <c:pt idx="217">
                    <c:v>1</c:v>
                  </c:pt>
                  <c:pt idx="225">
                    <c:v> </c:v>
                  </c:pt>
                  <c:pt idx="226">
                    <c:v>2</c:v>
                  </c:pt>
                  <c:pt idx="286">
                    <c:v>3</c:v>
                  </c:pt>
                  <c:pt idx="351">
                    <c:v>6</c:v>
                  </c:pt>
                  <c:pt idx="412">
                    <c:v>9</c:v>
                  </c:pt>
                  <c:pt idx="464">
                    <c:v>1</c:v>
                  </c:pt>
                  <c:pt idx="474">
                    <c:v>2</c:v>
                  </c:pt>
                  <c:pt idx="536">
                    <c:v>3</c:v>
                  </c:pt>
                  <c:pt idx="601">
                    <c:v>6</c:v>
                  </c:pt>
                  <c:pt idx="659">
                    <c:v>9</c:v>
                  </c:pt>
                  <c:pt idx="714">
                    <c:v>1</c:v>
                  </c:pt>
                  <c:pt idx="723">
                    <c:v>2</c:v>
                  </c:pt>
                  <c:pt idx="785">
                    <c:v>3</c:v>
                  </c:pt>
                  <c:pt idx="864">
                    <c:v>6</c:v>
                  </c:pt>
                  <c:pt idx="909">
                    <c:v>9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Ханш'!$BEW$5:$COG$5</c:f>
              <c:numCache>
                <c:formatCode>0.0%</c:formatCode>
                <c:ptCount val="921"/>
                <c:pt idx="0">
                  <c:v>4.9124703058733843E-5</c:v>
                </c:pt>
                <c:pt idx="1">
                  <c:v>-7.3683434911209211E-5</c:v>
                </c:pt>
                <c:pt idx="2">
                  <c:v>7.3688864559828815E-5</c:v>
                </c:pt>
                <c:pt idx="3">
                  <c:v>-6.6665964919665477E-5</c:v>
                </c:pt>
                <c:pt idx="4">
                  <c:v>2.1053813547444733E-5</c:v>
                </c:pt>
                <c:pt idx="5">
                  <c:v>-6.6669005929997915E-5</c:v>
                </c:pt>
                <c:pt idx="6">
                  <c:v>2.807303199259259E-5</c:v>
                </c:pt>
                <c:pt idx="7">
                  <c:v>7.0180609799130877E-6</c:v>
                </c:pt>
                <c:pt idx="8">
                  <c:v>0</c:v>
                </c:pt>
                <c:pt idx="9">
                  <c:v>3.8599064499100777E-5</c:v>
                </c:pt>
                <c:pt idx="10">
                  <c:v>-2.4562092971081029E-5</c:v>
                </c:pt>
                <c:pt idx="11">
                  <c:v>4.5616435952799961E-5</c:v>
                </c:pt>
                <c:pt idx="12">
                  <c:v>-2.8070372423694145E-5</c:v>
                </c:pt>
                <c:pt idx="13">
                  <c:v>-1.1579353661528291E-4</c:v>
                </c:pt>
                <c:pt idx="14">
                  <c:v>-3.5093014033815706E-5</c:v>
                </c:pt>
                <c:pt idx="15">
                  <c:v>1.4037698238711371E-5</c:v>
                </c:pt>
                <c:pt idx="16">
                  <c:v>1.4037501184338552E-5</c:v>
                </c:pt>
                <c:pt idx="17">
                  <c:v>9.826112895017225E-5</c:v>
                </c:pt>
                <c:pt idx="18">
                  <c:v>1.052694371250773E-5</c:v>
                </c:pt>
                <c:pt idx="19">
                  <c:v>9.1232551774345083E-5</c:v>
                </c:pt>
                <c:pt idx="20">
                  <c:v>2.456036938802697E-5</c:v>
                </c:pt>
                <c:pt idx="21">
                  <c:v>-3.8593918300189323E-5</c:v>
                </c:pt>
                <c:pt idx="22">
                  <c:v>-2.1052040644509162E-5</c:v>
                </c:pt>
                <c:pt idx="23">
                  <c:v>-1.2631490305337056E-4</c:v>
                </c:pt>
                <c:pt idx="24">
                  <c:v>2.1055143420545264E-5</c:v>
                </c:pt>
                <c:pt idx="25">
                  <c:v>-4.2109400221757021E-5</c:v>
                </c:pt>
                <c:pt idx="26">
                  <c:v>-9.1240875912279584E-5</c:v>
                </c:pt>
                <c:pt idx="27">
                  <c:v>1.474025563814596E-4</c:v>
                </c:pt>
                <c:pt idx="28">
                  <c:v>-1.2632642748866552E-4</c:v>
                </c:pt>
                <c:pt idx="29">
                  <c:v>1.4388994174208136E-4</c:v>
                </c:pt>
                <c:pt idx="30">
                  <c:v>-5.614409381671237E-5</c:v>
                </c:pt>
                <c:pt idx="31">
                  <c:v>1.193128980749858E-4</c:v>
                </c:pt>
                <c:pt idx="32">
                  <c:v>7.017568482758918E-6</c:v>
                </c:pt>
                <c:pt idx="33">
                  <c:v>-7.0175192369292816E-6</c:v>
                </c:pt>
                <c:pt idx="34">
                  <c:v>-1.0526352724038457E-4</c:v>
                </c:pt>
                <c:pt idx="35">
                  <c:v>-3.1582382645223284E-5</c:v>
                </c:pt>
                <c:pt idx="36">
                  <c:v>-9.8259404828660024E-5</c:v>
                </c:pt>
                <c:pt idx="37">
                  <c:v>5.9663358274786304E-5</c:v>
                </c:pt>
                <c:pt idx="38">
                  <c:v>-7.7206798409501509E-5</c:v>
                </c:pt>
                <c:pt idx="39">
                  <c:v>1.544255195191635E-4</c:v>
                </c:pt>
                <c:pt idx="40">
                  <c:v>5.6146063985407224E-5</c:v>
                </c:pt>
                <c:pt idx="41">
                  <c:v>-2.1755378315502227E-4</c:v>
                </c:pt>
                <c:pt idx="42">
                  <c:v>7.0193910678195692E-5</c:v>
                </c:pt>
                <c:pt idx="43">
                  <c:v>-3.8603941111325923E-5</c:v>
                </c:pt>
                <c:pt idx="44">
                  <c:v>7.3701278190840824E-5</c:v>
                </c:pt>
                <c:pt idx="45">
                  <c:v>-2.4565282237598574E-5</c:v>
                </c:pt>
                <c:pt idx="46">
                  <c:v>-3.5094122436962749E-6</c:v>
                </c:pt>
                <c:pt idx="47">
                  <c:v>1.1230158590902484E-4</c:v>
                </c:pt>
                <c:pt idx="48">
                  <c:v>-1.2632509763876865E-4</c:v>
                </c:pt>
                <c:pt idx="49">
                  <c:v>1.8600211270336509E-4</c:v>
                </c:pt>
                <c:pt idx="50">
                  <c:v>-2.1052927058562432E-5</c:v>
                </c:pt>
                <c:pt idx="51">
                  <c:v>-3.5088950489425841E-5</c:v>
                </c:pt>
                <c:pt idx="52">
                  <c:v>-9.8252508948015738E-5</c:v>
                </c:pt>
                <c:pt idx="53">
                  <c:v>7.3696622589158878E-5</c:v>
                </c:pt>
                <c:pt idx="54">
                  <c:v>-5.9654774312023484E-5</c:v>
                </c:pt>
                <c:pt idx="55">
                  <c:v>1.0527941155835663E-4</c:v>
                </c:pt>
                <c:pt idx="56">
                  <c:v>-1.8597404784803651E-4</c:v>
                </c:pt>
                <c:pt idx="57">
                  <c:v>1.6846065566289425E-4</c:v>
                </c:pt>
                <c:pt idx="58">
                  <c:v>-7.0180117270890463E-6</c:v>
                </c:pt>
                <c:pt idx="59">
                  <c:v>-5.6144487839415724E-5</c:v>
                </c:pt>
                <c:pt idx="60">
                  <c:v>6.3166095247479959E-5</c:v>
                </c:pt>
                <c:pt idx="61">
                  <c:v>-4.9126082089623324E-5</c:v>
                </c:pt>
                <c:pt idx="62">
                  <c:v>7.018356511445667E-5</c:v>
                </c:pt>
                <c:pt idx="63">
                  <c:v>-3.8598251849930598E-5</c:v>
                </c:pt>
                <c:pt idx="64">
                  <c:v>-9.474482061666567E-5</c:v>
                </c:pt>
                <c:pt idx="65">
                  <c:v>1.6494179660231367E-4</c:v>
                </c:pt>
                <c:pt idx="66">
                  <c:v>-9.8246992940365097E-5</c:v>
                </c:pt>
                <c:pt idx="67">
                  <c:v>5.6146655063038509E-5</c:v>
                </c:pt>
                <c:pt idx="68">
                  <c:v>-3.508968924648137E-6</c:v>
                </c:pt>
                <c:pt idx="69">
                  <c:v>5.6143699799671154E-5</c:v>
                </c:pt>
                <c:pt idx="70">
                  <c:v>-3.1579058171971042E-5</c:v>
                </c:pt>
                <c:pt idx="71">
                  <c:v>5.6142320783214572E-5</c:v>
                </c:pt>
                <c:pt idx="72">
                  <c:v>-1.4034792249928429E-5</c:v>
                </c:pt>
                <c:pt idx="73">
                  <c:v>1.0526241921104962E-4</c:v>
                </c:pt>
                <c:pt idx="74">
                  <c:v>-1.0875971820700769E-4</c:v>
                </c:pt>
                <c:pt idx="75">
                  <c:v>-1.4035038473747541E-5</c:v>
                </c:pt>
                <c:pt idx="76">
                  <c:v>1.0877307480439136E-4</c:v>
                </c:pt>
                <c:pt idx="77">
                  <c:v>-9.8235962782688979E-5</c:v>
                </c:pt>
                <c:pt idx="78">
                  <c:v>-1.2982456140342435E-4</c:v>
                </c:pt>
                <c:pt idx="79">
                  <c:v>2.1055365082567334E-5</c:v>
                </c:pt>
                <c:pt idx="80">
                  <c:v>3.8600689899581653E-5</c:v>
                </c:pt>
                <c:pt idx="81">
                  <c:v>-1.0527054530196089E-5</c:v>
                </c:pt>
                <c:pt idx="82">
                  <c:v>8.421732280150529E-5</c:v>
                </c:pt>
                <c:pt idx="83">
                  <c:v>-1.4035038473747541E-5</c:v>
                </c:pt>
                <c:pt idx="84">
                  <c:v>-6.6667368428308116E-5</c:v>
                </c:pt>
                <c:pt idx="85">
                  <c:v>-1.4036171213316351E-5</c:v>
                </c:pt>
                <c:pt idx="86">
                  <c:v>8.4218209380537701E-5</c:v>
                </c:pt>
                <c:pt idx="87">
                  <c:v>2.8070372423583123E-5</c:v>
                </c:pt>
                <c:pt idx="88">
                  <c:v>-1.9297839343723755E-4</c:v>
                </c:pt>
                <c:pt idx="89">
                  <c:v>6.3168755329856552E-5</c:v>
                </c:pt>
                <c:pt idx="90">
                  <c:v>4.2109843526816348E-5</c:v>
                </c:pt>
                <c:pt idx="91">
                  <c:v>1.5790526385983661E-4</c:v>
                </c:pt>
                <c:pt idx="92">
                  <c:v>-1.7191414116612957E-4</c:v>
                </c:pt>
                <c:pt idx="93">
                  <c:v>-1.0527165350215917E-5</c:v>
                </c:pt>
                <c:pt idx="94">
                  <c:v>2.105455234535647E-5</c:v>
                </c:pt>
                <c:pt idx="95">
                  <c:v>-6.6671345357538492E-5</c:v>
                </c:pt>
                <c:pt idx="96">
                  <c:v>-5.6148034292546889E-5</c:v>
                </c:pt>
                <c:pt idx="97">
                  <c:v>-1.824913579813181E-4</c:v>
                </c:pt>
                <c:pt idx="98">
                  <c:v>1.6848430814375703E-4</c:v>
                </c:pt>
                <c:pt idx="99">
                  <c:v>-5.9661473778782614E-5</c:v>
                </c:pt>
                <c:pt idx="100">
                  <c:v>-1.9654363970744715E-4</c:v>
                </c:pt>
                <c:pt idx="101">
                  <c:v>2.4572784588006158E-5</c:v>
                </c:pt>
                <c:pt idx="102">
                  <c:v>1.7551557700756781E-4</c:v>
                </c:pt>
                <c:pt idx="103">
                  <c:v>-7.370360621217209E-5</c:v>
                </c:pt>
                <c:pt idx="104">
                  <c:v>-3.1589588071812003E-5</c:v>
                </c:pt>
                <c:pt idx="105">
                  <c:v>-9.828182312776601E-5</c:v>
                </c:pt>
                <c:pt idx="106">
                  <c:v>8.0739432787968468E-5</c:v>
                </c:pt>
                <c:pt idx="107">
                  <c:v>2.3517848994347723E-4</c:v>
                </c:pt>
                <c:pt idx="108">
                  <c:v>-2.7021620805944835E-4</c:v>
                </c:pt>
                <c:pt idx="109">
                  <c:v>-3.5102499298389489E-6</c:v>
                </c:pt>
                <c:pt idx="110">
                  <c:v>8.4246294040690728E-5</c:v>
                </c:pt>
                <c:pt idx="111">
                  <c:v>-2.4569765850190883E-5</c:v>
                </c:pt>
                <c:pt idx="112">
                  <c:v>4.9140739076580786E-5</c:v>
                </c:pt>
                <c:pt idx="113">
                  <c:v>1.0880628970544315E-4</c:v>
                </c:pt>
                <c:pt idx="114">
                  <c:v>-8.0718464524287548E-5</c:v>
                </c:pt>
                <c:pt idx="115">
                  <c:v>-1.0529345285226199E-5</c:v>
                </c:pt>
                <c:pt idx="116">
                  <c:v>1.7549093589308562E-4</c:v>
                </c:pt>
                <c:pt idx="117">
                  <c:v>-2.8424543364968802E-4</c:v>
                </c:pt>
                <c:pt idx="118">
                  <c:v>1.8253043343952058E-4</c:v>
                </c:pt>
                <c:pt idx="119">
                  <c:v>-1.0528680124666234E-4</c:v>
                </c:pt>
                <c:pt idx="120">
                  <c:v>7.0198591816339473E-5</c:v>
                </c:pt>
                <c:pt idx="121">
                  <c:v>7.7213030751810408E-5</c:v>
                </c:pt>
                <c:pt idx="122">
                  <c:v>-2.1407414686192006E-4</c:v>
                </c:pt>
                <c:pt idx="123">
                  <c:v>3.3346554949864604E-4</c:v>
                </c:pt>
                <c:pt idx="124">
                  <c:v>-3.2282740664324461E-4</c:v>
                </c:pt>
                <c:pt idx="125">
                  <c:v>9.126329460484861E-5</c:v>
                </c:pt>
                <c:pt idx="126">
                  <c:v>2.1058838394427681E-5</c:v>
                </c:pt>
                <c:pt idx="127">
                  <c:v>-1.5793796196850174E-4</c:v>
                </c:pt>
                <c:pt idx="128">
                  <c:v>5.9674877227688938E-5</c:v>
                </c:pt>
                <c:pt idx="129">
                  <c:v>-3.1590696890848591E-5</c:v>
                </c:pt>
                <c:pt idx="130">
                  <c:v>8.7754708040010954E-5</c:v>
                </c:pt>
                <c:pt idx="131">
                  <c:v>3.1588922817737952E-5</c:v>
                </c:pt>
                <c:pt idx="132">
                  <c:v>-8.072469719466735E-5</c:v>
                </c:pt>
                <c:pt idx="133">
                  <c:v>4.9140739076580786E-5</c:v>
                </c:pt>
                <c:pt idx="134">
                  <c:v>-1.6496437471480441E-4</c:v>
                </c:pt>
                <c:pt idx="135">
                  <c:v>1.7903343010483574E-4</c:v>
                </c:pt>
                <c:pt idx="136">
                  <c:v>-1.2986374835910475E-4</c:v>
                </c:pt>
                <c:pt idx="137">
                  <c:v>-1.5094233651713473E-4</c:v>
                </c:pt>
                <c:pt idx="138">
                  <c:v>1.2638940575904201E-4</c:v>
                </c:pt>
                <c:pt idx="139">
                  <c:v>4.5634850984743736E-5</c:v>
                </c:pt>
                <c:pt idx="140">
                  <c:v>1.0179617597394497E-4</c:v>
                </c:pt>
                <c:pt idx="141">
                  <c:v>-1.4039422698952642E-5</c:v>
                </c:pt>
                <c:pt idx="142">
                  <c:v>2.807923961412051E-5</c:v>
                </c:pt>
                <c:pt idx="143">
                  <c:v>-2.070785775455386E-4</c:v>
                </c:pt>
                <c:pt idx="144">
                  <c:v>7.0210667106662683E-5</c:v>
                </c:pt>
                <c:pt idx="145">
                  <c:v>-3.1592582061756858E-5</c:v>
                </c:pt>
                <c:pt idx="146">
                  <c:v>1.4041591193114655E-4</c:v>
                </c:pt>
                <c:pt idx="147">
                  <c:v>3.5099049517706149E-5</c:v>
                </c:pt>
                <c:pt idx="148">
                  <c:v>-2.0005756042074108E-4</c:v>
                </c:pt>
                <c:pt idx="149">
                  <c:v>2.281814639419899E-4</c:v>
                </c:pt>
                <c:pt idx="150">
                  <c:v>-1.8601321044764418E-4</c:v>
                </c:pt>
                <c:pt idx="151">
                  <c:v>1.5796512832033649E-4</c:v>
                </c:pt>
                <c:pt idx="152">
                  <c:v>2.8078254094232591E-5</c:v>
                </c:pt>
                <c:pt idx="153">
                  <c:v>-2.4918750833546888E-4</c:v>
                </c:pt>
                <c:pt idx="154">
                  <c:v>1.720173421564386E-4</c:v>
                </c:pt>
                <c:pt idx="155">
                  <c:v>-1.8953752843064997E-4</c:v>
                </c:pt>
                <c:pt idx="156">
                  <c:v>1.7553098121814159E-4</c:v>
                </c:pt>
                <c:pt idx="157">
                  <c:v>-3.5100035100654736E-6</c:v>
                </c:pt>
                <c:pt idx="158">
                  <c:v>-1.4742066486705951E-4</c:v>
                </c:pt>
                <c:pt idx="159">
                  <c:v>6.6700133751318447E-5</c:v>
                </c:pt>
                <c:pt idx="160">
                  <c:v>-1.0530897653726612E-4</c:v>
                </c:pt>
                <c:pt idx="161">
                  <c:v>2.1064013537142046E-4</c:v>
                </c:pt>
                <c:pt idx="162">
                  <c:v>1.4741704281417967E-4</c:v>
                </c:pt>
                <c:pt idx="163">
                  <c:v>-3.0882827744016517E-4</c:v>
                </c:pt>
                <c:pt idx="164">
                  <c:v>2.211612722038403E-4</c:v>
                </c:pt>
                <c:pt idx="165">
                  <c:v>-1.8250544884057529E-4</c:v>
                </c:pt>
                <c:pt idx="166">
                  <c:v>1.1584190738966882E-4</c:v>
                </c:pt>
                <c:pt idx="167">
                  <c:v>8.0728947294606002E-5</c:v>
                </c:pt>
                <c:pt idx="168">
                  <c:v>-2.597156464637651E-4</c:v>
                </c:pt>
                <c:pt idx="169">
                  <c:v>6.6701070376540272E-5</c:v>
                </c:pt>
                <c:pt idx="170">
                  <c:v>-4.9144879103568684E-5</c:v>
                </c:pt>
                <c:pt idx="171">
                  <c:v>1.8956813570270015E-4</c:v>
                </c:pt>
                <c:pt idx="172">
                  <c:v>3.5098556747215071E-5</c:v>
                </c:pt>
                <c:pt idx="173">
                  <c:v>-1.7548662440858287E-5</c:v>
                </c:pt>
                <c:pt idx="174">
                  <c:v>2.8078352642957327E-5</c:v>
                </c:pt>
                <c:pt idx="175">
                  <c:v>-2.2111081863651627E-4</c:v>
                </c:pt>
                <c:pt idx="176">
                  <c:v>2.0360736075719643E-4</c:v>
                </c:pt>
                <c:pt idx="177">
                  <c:v>7.0195142496398688E-6</c:v>
                </c:pt>
                <c:pt idx="178">
                  <c:v>-2.491910066613201E-4</c:v>
                </c:pt>
                <c:pt idx="179">
                  <c:v>2.352106890970429E-4</c:v>
                </c:pt>
                <c:pt idx="180">
                  <c:v>-1.8952821513551488E-4</c:v>
                </c:pt>
                <c:pt idx="181">
                  <c:v>1.8605369579871578E-4</c:v>
                </c:pt>
                <c:pt idx="182">
                  <c:v>-2.8078352643068349E-5</c:v>
                </c:pt>
                <c:pt idx="183">
                  <c:v>-2.2112323584022597E-4</c:v>
                </c:pt>
                <c:pt idx="184">
                  <c:v>2.5978950029137415E-4</c:v>
                </c:pt>
                <c:pt idx="185">
                  <c:v>-1.6846834199069072E-4</c:v>
                </c:pt>
                <c:pt idx="186">
                  <c:v>6.6696621640716103E-5</c:v>
                </c:pt>
                <c:pt idx="187">
                  <c:v>6.6692173497973073E-5</c:v>
                </c:pt>
                <c:pt idx="188">
                  <c:v>-2.1761257941099732E-4</c:v>
                </c:pt>
                <c:pt idx="189">
                  <c:v>3.1595798460926083E-4</c:v>
                </c:pt>
                <c:pt idx="190">
                  <c:v>-1.7196723497747701E-4</c:v>
                </c:pt>
                <c:pt idx="191">
                  <c:v>1.1934472724473011E-4</c:v>
                </c:pt>
                <c:pt idx="192">
                  <c:v>5.6155522720091611E-5</c:v>
                </c:pt>
                <c:pt idx="193">
                  <c:v>-3.2989517054526907E-4</c:v>
                </c:pt>
                <c:pt idx="194">
                  <c:v>2.9138654355898019E-4</c:v>
                </c:pt>
                <c:pt idx="195">
                  <c:v>-1.649539532795341E-4</c:v>
                </c:pt>
                <c:pt idx="196">
                  <c:v>3.2294185993442248E-4</c:v>
                </c:pt>
                <c:pt idx="197">
                  <c:v>-8.77276092823287E-5</c:v>
                </c:pt>
                <c:pt idx="198">
                  <c:v>-3.4743181212015806E-4</c:v>
                </c:pt>
                <c:pt idx="199">
                  <c:v>1.6851033354514655E-4</c:v>
                </c:pt>
                <c:pt idx="200">
                  <c:v>-1.3689157835983234E-4</c:v>
                </c:pt>
                <c:pt idx="201">
                  <c:v>1.2286823610363484E-4</c:v>
                </c:pt>
                <c:pt idx="202">
                  <c:v>6.3181615554075421E-5</c:v>
                </c:pt>
                <c:pt idx="203">
                  <c:v>-2.1410194762583323E-4</c:v>
                </c:pt>
                <c:pt idx="204">
                  <c:v>1.8957345971570838E-4</c:v>
                </c:pt>
                <c:pt idx="205">
                  <c:v>-6.6689130373775996E-5</c:v>
                </c:pt>
                <c:pt idx="206">
                  <c:v>8.0734331396881132E-5</c:v>
                </c:pt>
                <c:pt idx="207">
                  <c:v>2.4569334662549736E-5</c:v>
                </c:pt>
                <c:pt idx="208">
                  <c:v>-2.4217749153254697E-4</c:v>
                </c:pt>
                <c:pt idx="209">
                  <c:v>2.3170414890838487E-4</c:v>
                </c:pt>
                <c:pt idx="210">
                  <c:v>-1.9655191778511494E-4</c:v>
                </c:pt>
                <c:pt idx="211">
                  <c:v>2.527592889038921E-4</c:v>
                </c:pt>
                <c:pt idx="212">
                  <c:v>-1.2985736747539445E-4</c:v>
                </c:pt>
                <c:pt idx="213">
                  <c:v>1.1934388941736707E-4</c:v>
                </c:pt>
                <c:pt idx="214">
                  <c:v>-2.105817320346981E-4</c:v>
                </c:pt>
                <c:pt idx="215">
                  <c:v>9.1271303950923866E-5</c:v>
                </c:pt>
                <c:pt idx="216">
                  <c:v>1.4391469017982494E-4</c:v>
                </c:pt>
                <c:pt idx="217">
                  <c:v>-1.193267165500167E-4</c:v>
                </c:pt>
                <c:pt idx="218">
                  <c:v>1.7550140752131682E-4</c:v>
                </c:pt>
                <c:pt idx="219">
                  <c:v>-2.66715330516476E-4</c:v>
                </c:pt>
                <c:pt idx="220">
                  <c:v>1.123311522368553E-4</c:v>
                </c:pt>
                <c:pt idx="221">
                  <c:v>5.615926768309798E-5</c:v>
                </c:pt>
                <c:pt idx="222">
                  <c:v>-2.6674154148520479E-4</c:v>
                </c:pt>
                <c:pt idx="223">
                  <c:v>3.019196472455743E-4</c:v>
                </c:pt>
                <c:pt idx="224">
                  <c:v>-1.9653950093023731E-4</c:v>
                </c:pt>
                <c:pt idx="225">
                  <c:v>1.6498522153662876E-4</c:v>
                </c:pt>
                <c:pt idx="226">
                  <c:v>-2.5270162606483293E-4</c:v>
                </c:pt>
                <c:pt idx="227">
                  <c:v>2.913824517551955E-4</c:v>
                </c:pt>
                <c:pt idx="228">
                  <c:v>-2.702399168924563E-4</c:v>
                </c:pt>
                <c:pt idx="229">
                  <c:v>2.0010180618190709E-4</c:v>
                </c:pt>
                <c:pt idx="230">
                  <c:v>6.3177402145342398E-5</c:v>
                </c:pt>
                <c:pt idx="231">
                  <c:v>-2.2812620643675174E-4</c:v>
                </c:pt>
                <c:pt idx="232">
                  <c:v>1.5445912976330689E-4</c:v>
                </c:pt>
                <c:pt idx="233">
                  <c:v>-9.8276993706791771E-5</c:v>
                </c:pt>
                <c:pt idx="234">
                  <c:v>1.9306306843924759E-4</c:v>
                </c:pt>
                <c:pt idx="235">
                  <c:v>-1.5091108178688639E-4</c:v>
                </c:pt>
                <c:pt idx="236">
                  <c:v>-1.2987332086078496E-4</c:v>
                </c:pt>
                <c:pt idx="237">
                  <c:v>2.387171061868365E-4</c:v>
                </c:pt>
                <c:pt idx="238">
                  <c:v>-1.8952422400353441E-4</c:v>
                </c:pt>
                <c:pt idx="239">
                  <c:v>2.071120160074269E-4</c:v>
                </c:pt>
                <c:pt idx="240">
                  <c:v>-3.5096462627448588E-5</c:v>
                </c:pt>
                <c:pt idx="241">
                  <c:v>1.4039077772975972E-5</c:v>
                </c:pt>
                <c:pt idx="242">
                  <c:v>-2.386609715606669E-4</c:v>
                </c:pt>
                <c:pt idx="243">
                  <c:v>1.4393287813097011E-4</c:v>
                </c:pt>
                <c:pt idx="244">
                  <c:v>5.2650791867892011E-5</c:v>
                </c:pt>
                <c:pt idx="245">
                  <c:v>-1.6847366370553729E-4</c:v>
                </c:pt>
                <c:pt idx="246">
                  <c:v>5.9677810035019263E-5</c:v>
                </c:pt>
                <c:pt idx="247">
                  <c:v>1.8955349620886075E-4</c:v>
                </c:pt>
                <c:pt idx="248">
                  <c:v>4.9134185460486535E-5</c:v>
                </c:pt>
                <c:pt idx="249">
                  <c:v>-2.7724356724734278E-4</c:v>
                </c:pt>
                <c:pt idx="250">
                  <c:v>2.0360235757488354E-4</c:v>
                </c:pt>
                <c:pt idx="251">
                  <c:v>-1.8250288670429438E-4</c:v>
                </c:pt>
                <c:pt idx="252">
                  <c:v>2.8082492321201968E-4</c:v>
                </c:pt>
                <c:pt idx="253">
                  <c:v>-5.2639890509076359E-5</c:v>
                </c:pt>
                <c:pt idx="254">
                  <c:v>-2.7023232961320698E-4</c:v>
                </c:pt>
                <c:pt idx="255">
                  <c:v>2.7732629369214834E-4</c:v>
                </c:pt>
                <c:pt idx="256">
                  <c:v>-1.4739841792366093E-4</c:v>
                </c:pt>
                <c:pt idx="257">
                  <c:v>3.0537030537036713E-4</c:v>
                </c:pt>
                <c:pt idx="258">
                  <c:v>-1.3684834746841013E-4</c:v>
                </c:pt>
                <c:pt idx="259">
                  <c:v>-8.422589384737833E-5</c:v>
                </c:pt>
                <c:pt idx="260">
                  <c:v>1.5793685333642671E-4</c:v>
                </c:pt>
                <c:pt idx="261">
                  <c:v>-2.1405837126142746E-4</c:v>
                </c:pt>
                <c:pt idx="262">
                  <c:v>1.5794572283001074E-4</c:v>
                </c:pt>
                <c:pt idx="263">
                  <c:v>7.0187013296862943E-6</c:v>
                </c:pt>
                <c:pt idx="264">
                  <c:v>-1.1229843308602216E-4</c:v>
                </c:pt>
                <c:pt idx="265">
                  <c:v>1.4740824714043477E-4</c:v>
                </c:pt>
                <c:pt idx="266">
                  <c:v>-1.5089572403637064E-4</c:v>
                </c:pt>
                <c:pt idx="267">
                  <c:v>9.8272509669428132E-5</c:v>
                </c:pt>
                <c:pt idx="268">
                  <c:v>2.6671345850148853E-4</c:v>
                </c:pt>
                <c:pt idx="269">
                  <c:v>1.8945640046874601E-4</c:v>
                </c:pt>
                <c:pt idx="270">
                  <c:v>2.9816191946108184E-4</c:v>
                </c:pt>
                <c:pt idx="271">
                  <c:v>-1.0870899303905279E-4</c:v>
                </c:pt>
                <c:pt idx="272">
                  <c:v>5.0151858424452023E-4</c:v>
                </c:pt>
                <c:pt idx="273">
                  <c:v>2.0681653270337996E-4</c:v>
                </c:pt>
                <c:pt idx="274">
                  <c:v>1.8574592760800535E-4</c:v>
                </c:pt>
                <c:pt idx="275">
                  <c:v>2.2425531467584747E-4</c:v>
                </c:pt>
                <c:pt idx="276">
                  <c:v>1.8917299870735427E-4</c:v>
                </c:pt>
                <c:pt idx="277">
                  <c:v>8.5111748573574175E-4</c:v>
                </c:pt>
                <c:pt idx="278">
                  <c:v>3.1146106736645862E-4</c:v>
                </c:pt>
                <c:pt idx="279">
                  <c:v>8.956090666423222E-4</c:v>
                </c:pt>
                <c:pt idx="280">
                  <c:v>-9.7520054527344691E-4</c:v>
                </c:pt>
                <c:pt idx="281">
                  <c:v>3.6387046211538987E-4</c:v>
                </c:pt>
                <c:pt idx="282">
                  <c:v>8.6387800783449542E-4</c:v>
                </c:pt>
                <c:pt idx="283">
                  <c:v>2.5509580070370852E-4</c:v>
                </c:pt>
                <c:pt idx="284">
                  <c:v>7.1618222470637427E-4</c:v>
                </c:pt>
                <c:pt idx="285">
                  <c:v>4.4685716280623566E-4</c:v>
                </c:pt>
                <c:pt idx="286">
                  <c:v>6.8394440509056409E-4</c:v>
                </c:pt>
                <c:pt idx="287">
                  <c:v>7.9506501748793923E-4</c:v>
                </c:pt>
                <c:pt idx="288">
                  <c:v>4.1115412356229619E-4</c:v>
                </c:pt>
                <c:pt idx="289">
                  <c:v>7.557947164029688E-4</c:v>
                </c:pt>
                <c:pt idx="290">
                  <c:v>4.3851711608855481E-4</c:v>
                </c:pt>
                <c:pt idx="291">
                  <c:v>6.0530581858930788E-4</c:v>
                </c:pt>
                <c:pt idx="292">
                  <c:v>5.0759303554537283E-4</c:v>
                </c:pt>
                <c:pt idx="293">
                  <c:v>1.87297152666277E-3</c:v>
                </c:pt>
                <c:pt idx="294">
                  <c:v>3.3053895538590616E-3</c:v>
                </c:pt>
                <c:pt idx="295">
                  <c:v>4.010094375497264E-4</c:v>
                </c:pt>
                <c:pt idx="296">
                  <c:v>3.6940280455861618E-3</c:v>
                </c:pt>
                <c:pt idx="297">
                  <c:v>-1.363378148078076E-3</c:v>
                </c:pt>
                <c:pt idx="298">
                  <c:v>4.233621435638879E-3</c:v>
                </c:pt>
                <c:pt idx="299">
                  <c:v>-6.9690717402415281E-4</c:v>
                </c:pt>
                <c:pt idx="300">
                  <c:v>1.2401918346593988E-3</c:v>
                </c:pt>
                <c:pt idx="301">
                  <c:v>8.440700646776822E-4</c:v>
                </c:pt>
                <c:pt idx="302">
                  <c:v>5.9309337620971903E-4</c:v>
                </c:pt>
                <c:pt idx="303">
                  <c:v>1.7405366883205264E-3</c:v>
                </c:pt>
                <c:pt idx="304">
                  <c:v>1.1971050579397957E-3</c:v>
                </c:pt>
                <c:pt idx="305">
                  <c:v>3.2966432314620597E-3</c:v>
                </c:pt>
                <c:pt idx="306">
                  <c:v>2.6320538532520477E-3</c:v>
                </c:pt>
                <c:pt idx="307">
                  <c:v>1.3108741424980863E-3</c:v>
                </c:pt>
                <c:pt idx="308">
                  <c:v>7.6209275350520578E-3</c:v>
                </c:pt>
                <c:pt idx="309">
                  <c:v>3.6958124223727129E-3</c:v>
                </c:pt>
                <c:pt idx="310">
                  <c:v>8.1826748627558121E-3</c:v>
                </c:pt>
                <c:pt idx="311">
                  <c:v>5.0859691781619532E-3</c:v>
                </c:pt>
                <c:pt idx="312">
                  <c:v>-2.2769393698702789E-3</c:v>
                </c:pt>
                <c:pt idx="313">
                  <c:v>2.0831121961575327E-3</c:v>
                </c:pt>
                <c:pt idx="314">
                  <c:v>9.8642833498852056E-4</c:v>
                </c:pt>
                <c:pt idx="315">
                  <c:v>3.3961864827147803E-3</c:v>
                </c:pt>
                <c:pt idx="316">
                  <c:v>2.1817582598664398E-3</c:v>
                </c:pt>
                <c:pt idx="317">
                  <c:v>-6.2482118604267889E-5</c:v>
                </c:pt>
                <c:pt idx="318">
                  <c:v>2.1442572056249443E-3</c:v>
                </c:pt>
                <c:pt idx="319">
                  <c:v>1.1124967182989387E-3</c:v>
                </c:pt>
                <c:pt idx="320">
                  <c:v>1.8193201970766459E-3</c:v>
                </c:pt>
                <c:pt idx="321">
                  <c:v>1.6622275157551769E-3</c:v>
                </c:pt>
                <c:pt idx="322">
                  <c:v>7.4480109237495817E-4</c:v>
                </c:pt>
                <c:pt idx="323">
                  <c:v>8.0626734127631217E-4</c:v>
                </c:pt>
                <c:pt idx="324">
                  <c:v>1.8852108794280564E-3</c:v>
                </c:pt>
                <c:pt idx="325">
                  <c:v>1.1947586880443062E-3</c:v>
                </c:pt>
                <c:pt idx="326">
                  <c:v>-8.2265186543628577E-4</c:v>
                </c:pt>
                <c:pt idx="327">
                  <c:v>2.6001581573047439E-3</c:v>
                </c:pt>
                <c:pt idx="328">
                  <c:v>9.7374776038017252E-4</c:v>
                </c:pt>
                <c:pt idx="329">
                  <c:v>5.7395229386347779E-4</c:v>
                </c:pt>
                <c:pt idx="330">
                  <c:v>1.562069580153258E-3</c:v>
                </c:pt>
                <c:pt idx="331">
                  <c:v>9.7719764307702128E-4</c:v>
                </c:pt>
                <c:pt idx="332">
                  <c:v>1.044128152992263E-3</c:v>
                </c:pt>
                <c:pt idx="333">
                  <c:v>1.0268929706269692E-3</c:v>
                </c:pt>
                <c:pt idx="334">
                  <c:v>-1.5806961514897022E-4</c:v>
                </c:pt>
                <c:pt idx="335">
                  <c:v>1.922946625325439E-3</c:v>
                </c:pt>
                <c:pt idx="336">
                  <c:v>1.6745186563915659E-4</c:v>
                </c:pt>
                <c:pt idx="337">
                  <c:v>9.62687023687403E-4</c:v>
                </c:pt>
                <c:pt idx="338">
                  <c:v>9.5211137129780354E-4</c:v>
                </c:pt>
                <c:pt idx="339">
                  <c:v>2.8921795464986744E-5</c:v>
                </c:pt>
                <c:pt idx="340">
                  <c:v>1.0957830028310855E-3</c:v>
                </c:pt>
                <c:pt idx="341">
                  <c:v>4.6864868682061633E-4</c:v>
                </c:pt>
                <c:pt idx="342">
                  <c:v>5.1655544147832799E-4</c:v>
                </c:pt>
                <c:pt idx="343">
                  <c:v>4.8422112550960961E-4</c:v>
                </c:pt>
                <c:pt idx="344">
                  <c:v>1.8590220262049151E-4</c:v>
                </c:pt>
                <c:pt idx="345">
                  <c:v>1.9227687870548849E-5</c:v>
                </c:pt>
                <c:pt idx="346">
                  <c:v>2.2431871202766018E-5</c:v>
                </c:pt>
                <c:pt idx="347">
                  <c:v>2.5635849171479208E-5</c:v>
                </c:pt>
                <c:pt idx="348">
                  <c:v>1.0894956596430028E-4</c:v>
                </c:pt>
                <c:pt idx="349">
                  <c:v>-1.7622274555040285E-4</c:v>
                </c:pt>
                <c:pt idx="350">
                  <c:v>1.0895689793311014E-4</c:v>
                </c:pt>
                <c:pt idx="351">
                  <c:v>-1.9225593109517547E-5</c:v>
                </c:pt>
                <c:pt idx="352">
                  <c:v>-8.0108178083682091E-5</c:v>
                </c:pt>
                <c:pt idx="353">
                  <c:v>-3.2045838367356083E-6</c:v>
                </c:pt>
                <c:pt idx="354">
                  <c:v>1.2818376424528211E-5</c:v>
                </c:pt>
                <c:pt idx="355">
                  <c:v>2.5636424231478827E-5</c:v>
                </c:pt>
                <c:pt idx="356">
                  <c:v>1.2817883511040407E-5</c:v>
                </c:pt>
                <c:pt idx="357">
                  <c:v>1.121550431317786E-4</c:v>
                </c:pt>
                <c:pt idx="358">
                  <c:v>-1.4738724075069598E-4</c:v>
                </c:pt>
                <c:pt idx="359">
                  <c:v>3.2045427598159648E-5</c:v>
                </c:pt>
                <c:pt idx="360">
                  <c:v>2.5635520577216298E-5</c:v>
                </c:pt>
                <c:pt idx="361">
                  <c:v>9.2926379876567822E-5</c:v>
                </c:pt>
                <c:pt idx="362">
                  <c:v>-1.6020300925401187E-5</c:v>
                </c:pt>
                <c:pt idx="363">
                  <c:v>4.5177972374155217E-4</c:v>
                </c:pt>
                <c:pt idx="364">
                  <c:v>8.1667947732499968E-4</c:v>
                </c:pt>
                <c:pt idx="365">
                  <c:v>6.3681018896311059E-4</c:v>
                </c:pt>
                <c:pt idx="366">
                  <c:v>8.3787984419259054E-4</c:v>
                </c:pt>
                <c:pt idx="367">
                  <c:v>7.0936489474560105E-4</c:v>
                </c:pt>
                <c:pt idx="368">
                  <c:v>1.6923283244674181E-4</c:v>
                </c:pt>
                <c:pt idx="369">
                  <c:v>6.28928809728313E-4</c:v>
                </c:pt>
                <c:pt idx="370">
                  <c:v>-5.7429457483104684E-5</c:v>
                </c:pt>
                <c:pt idx="371">
                  <c:v>1.2028971634598928E-3</c:v>
                </c:pt>
                <c:pt idx="372">
                  <c:v>7.0429941329619439E-4</c:v>
                </c:pt>
                <c:pt idx="373">
                  <c:v>7.0698835698457252E-4</c:v>
                </c:pt>
                <c:pt idx="374">
                  <c:v>7.5104223021349448E-4</c:v>
                </c:pt>
                <c:pt idx="375">
                  <c:v>1.7489967118877736E-4</c:v>
                </c:pt>
                <c:pt idx="376">
                  <c:v>7.3445016389994677E-4</c:v>
                </c:pt>
                <c:pt idx="377">
                  <c:v>8.3240138267592911E-4</c:v>
                </c:pt>
                <c:pt idx="378">
                  <c:v>1.1301085031141245E-3</c:v>
                </c:pt>
                <c:pt idx="379">
                  <c:v>3.5830928750368862E-4</c:v>
                </c:pt>
                <c:pt idx="380">
                  <c:v>5.4836552207260247E-4</c:v>
                </c:pt>
                <c:pt idx="381">
                  <c:v>3.3897660744619529E-4</c:v>
                </c:pt>
                <c:pt idx="382">
                  <c:v>6.3338643222921043E-4</c:v>
                </c:pt>
                <c:pt idx="383">
                  <c:v>3.7979130467791222E-4</c:v>
                </c:pt>
                <c:pt idx="384">
                  <c:v>9.0166190525908796E-4</c:v>
                </c:pt>
                <c:pt idx="385">
                  <c:v>6.4797956809803381E-4</c:v>
                </c:pt>
                <c:pt idx="386">
                  <c:v>7.4548366411542055E-4</c:v>
                </c:pt>
                <c:pt idx="387">
                  <c:v>2.0832741494092311E-4</c:v>
                </c:pt>
                <c:pt idx="388">
                  <c:v>3.3767258382644272E-4</c:v>
                </c:pt>
                <c:pt idx="389">
                  <c:v>1.4354127363698233E-3</c:v>
                </c:pt>
                <c:pt idx="390">
                  <c:v>4.1898077413793366E-4</c:v>
                </c:pt>
                <c:pt idx="391">
                  <c:v>5.1012375224379625E-4</c:v>
                </c:pt>
                <c:pt idx="392">
                  <c:v>3.1787796004167923E-4</c:v>
                </c:pt>
                <c:pt idx="393">
                  <c:v>3.240695585418063E-4</c:v>
                </c:pt>
                <c:pt idx="394">
                  <c:v>2.4218710683920897E-4</c:v>
                </c:pt>
                <c:pt idx="395">
                  <c:v>4.119328455125526E-4</c:v>
                </c:pt>
                <c:pt idx="396">
                  <c:v>6.569352243008808E-4</c:v>
                </c:pt>
                <c:pt idx="397">
                  <c:v>2.1045820205856103E-4</c:v>
                </c:pt>
                <c:pt idx="398">
                  <c:v>6.3124175617113032E-4</c:v>
                </c:pt>
                <c:pt idx="399">
                  <c:v>3.9545416027175762E-4</c:v>
                </c:pt>
                <c:pt idx="400">
                  <c:v>2.9176745192915909E-4</c:v>
                </c:pt>
                <c:pt idx="401">
                  <c:v>8.844561535565898E-4</c:v>
                </c:pt>
                <c:pt idx="402">
                  <c:v>4.3870369325960112E-5</c:v>
                </c:pt>
                <c:pt idx="403">
                  <c:v>4.3241752732359195E-4</c:v>
                </c:pt>
                <c:pt idx="404">
                  <c:v>2.9755006671394746E-4</c:v>
                </c:pt>
                <c:pt idx="405">
                  <c:v>1.1898462280313105E-4</c:v>
                </c:pt>
                <c:pt idx="406">
                  <c:v>7.7643883822209325E-4</c:v>
                </c:pt>
                <c:pt idx="407">
                  <c:v>2.7216843159028059E-4</c:v>
                </c:pt>
                <c:pt idx="408">
                  <c:v>5.8171901095271927E-4</c:v>
                </c:pt>
                <c:pt idx="409">
                  <c:v>2.9381610862433405E-4</c:v>
                </c:pt>
                <c:pt idx="410">
                  <c:v>5.5933654561268753E-4</c:v>
                </c:pt>
                <c:pt idx="411">
                  <c:v>1.6083647458937644E-3</c:v>
                </c:pt>
                <c:pt idx="412">
                  <c:v>7.8262387907068742E-4</c:v>
                </c:pt>
                <c:pt idx="413">
                  <c:v>1.3272392488947737E-3</c:v>
                </c:pt>
                <c:pt idx="414">
                  <c:v>6.160681782116928E-4</c:v>
                </c:pt>
                <c:pt idx="415">
                  <c:v>1.2655826811074355E-3</c:v>
                </c:pt>
                <c:pt idx="416">
                  <c:v>2.73293622941706E-4</c:v>
                </c:pt>
                <c:pt idx="417">
                  <c:v>2.2788944567599945E-3</c:v>
                </c:pt>
                <c:pt idx="418">
                  <c:v>2.0258967845858677E-3</c:v>
                </c:pt>
                <c:pt idx="419">
                  <c:v>4.7917297835375905E-4</c:v>
                </c:pt>
                <c:pt idx="420">
                  <c:v>2.731522823974375E-3</c:v>
                </c:pt>
                <c:pt idx="421">
                  <c:v>1.1833116084716266E-3</c:v>
                </c:pt>
                <c:pt idx="422">
                  <c:v>4.598380409791325E-3</c:v>
                </c:pt>
                <c:pt idx="423">
                  <c:v>5.6986865446662094E-4</c:v>
                </c:pt>
                <c:pt idx="424">
                  <c:v>7.5633005386155361E-4</c:v>
                </c:pt>
                <c:pt idx="425">
                  <c:v>3.197439600518992E-3</c:v>
                </c:pt>
                <c:pt idx="426">
                  <c:v>2.1715990227804127E-3</c:v>
                </c:pt>
                <c:pt idx="427">
                  <c:v>4.6959501614518562E-3</c:v>
                </c:pt>
                <c:pt idx="428">
                  <c:v>2.7777441203911124E-3</c:v>
                </c:pt>
                <c:pt idx="429">
                  <c:v>3.5765962524278994E-3</c:v>
                </c:pt>
                <c:pt idx="430">
                  <c:v>3.2417789148919685E-3</c:v>
                </c:pt>
                <c:pt idx="431">
                  <c:v>3.3213122033470821E-3</c:v>
                </c:pt>
                <c:pt idx="432">
                  <c:v>-2.4431160644600158E-3</c:v>
                </c:pt>
                <c:pt idx="433">
                  <c:v>4.9461617784598566E-3</c:v>
                </c:pt>
                <c:pt idx="434">
                  <c:v>-7.1590075229277517E-5</c:v>
                </c:pt>
                <c:pt idx="435">
                  <c:v>7.4876647435395682E-4</c:v>
                </c:pt>
                <c:pt idx="436">
                  <c:v>1.5321833015866648E-3</c:v>
                </c:pt>
                <c:pt idx="437">
                  <c:v>7.1432185557007699E-4</c:v>
                </c:pt>
                <c:pt idx="438">
                  <c:v>9.4282663589351223E-4</c:v>
                </c:pt>
                <c:pt idx="439">
                  <c:v>4.6651215308712857E-4</c:v>
                </c:pt>
                <c:pt idx="440">
                  <c:v>9.6228953628929581E-4</c:v>
                </c:pt>
                <c:pt idx="441">
                  <c:v>-2.077021906654597E-5</c:v>
                </c:pt>
                <c:pt idx="442">
                  <c:v>1.3946008177700975E-4</c:v>
                </c:pt>
                <c:pt idx="443">
                  <c:v>3.1151631307091421E-4</c:v>
                </c:pt>
                <c:pt idx="444">
                  <c:v>5.9021372261747196E-4</c:v>
                </c:pt>
                <c:pt idx="445">
                  <c:v>2.6084507877222052E-4</c:v>
                </c:pt>
                <c:pt idx="446">
                  <c:v>5.8674837681094161E-4</c:v>
                </c:pt>
                <c:pt idx="447">
                  <c:v>4.7090042677200294E-4</c:v>
                </c:pt>
                <c:pt idx="448">
                  <c:v>1.2699446434385475E-3</c:v>
                </c:pt>
                <c:pt idx="449">
                  <c:v>4.9373372083061362E-4</c:v>
                </c:pt>
                <c:pt idx="450">
                  <c:v>6.323764945066479E-4</c:v>
                </c:pt>
                <c:pt idx="451">
                  <c:v>8.6232354852056048E-4</c:v>
                </c:pt>
                <c:pt idx="452">
                  <c:v>5.5176565008019374E-4</c:v>
                </c:pt>
                <c:pt idx="453">
                  <c:v>2.3591930380373327E-5</c:v>
                </c:pt>
                <c:pt idx="454">
                  <c:v>-2.6245403368263531E-4</c:v>
                </c:pt>
                <c:pt idx="455">
                  <c:v>6.8727914152066916E-4</c:v>
                </c:pt>
                <c:pt idx="456">
                  <c:v>1.3470851965062813E-3</c:v>
                </c:pt>
                <c:pt idx="457">
                  <c:v>1.0008595617416738E-4</c:v>
                </c:pt>
                <c:pt idx="458">
                  <c:v>7.5351295983416833E-4</c:v>
                </c:pt>
                <c:pt idx="459">
                  <c:v>-1.2058894464084258E-4</c:v>
                </c:pt>
                <c:pt idx="460">
                  <c:v>6.7361460419990138E-4</c:v>
                </c:pt>
                <c:pt idx="461">
                  <c:v>6.5552374289357118E-4</c:v>
                </c:pt>
                <c:pt idx="462">
                  <c:v>8.812927977814855E-4</c:v>
                </c:pt>
                <c:pt idx="463">
                  <c:v>3.2872627374080921E-4</c:v>
                </c:pt>
                <c:pt idx="464">
                  <c:v>7.6286379066869969E-5</c:v>
                </c:pt>
                <c:pt idx="465">
                  <c:v>2.1123847356729897E-4</c:v>
                </c:pt>
                <c:pt idx="466">
                  <c:v>6.0718235123302655E-4</c:v>
                </c:pt>
                <c:pt idx="467">
                  <c:v>5.0421251971410896E-4</c:v>
                </c:pt>
                <c:pt idx="468">
                  <c:v>3.8089880397773612E-5</c:v>
                </c:pt>
                <c:pt idx="469">
                  <c:v>8.8775339792723784E-4</c:v>
                </c:pt>
                <c:pt idx="470">
                  <c:v>1.3465490290220927E-4</c:v>
                </c:pt>
                <c:pt idx="471">
                  <c:v>5.736697301410576E-4</c:v>
                </c:pt>
                <c:pt idx="472">
                  <c:v>3.2469811850610597E-4</c:v>
                </c:pt>
                <c:pt idx="473">
                  <c:v>1.1404609216669748E-4</c:v>
                </c:pt>
                <c:pt idx="474">
                  <c:v>1.4912019087387485E-4</c:v>
                </c:pt>
                <c:pt idx="475">
                  <c:v>5.3792204223257478E-4</c:v>
                </c:pt>
                <c:pt idx="476">
                  <c:v>-9.3501363074510735E-5</c:v>
                </c:pt>
                <c:pt idx="477">
                  <c:v>3.4189632651404622E-4</c:v>
                </c:pt>
                <c:pt idx="478">
                  <c:v>2.2785298224481387E-4</c:v>
                </c:pt>
                <c:pt idx="479">
                  <c:v>3.7382740855829155E-4</c:v>
                </c:pt>
                <c:pt idx="480">
                  <c:v>3.5033223173308592E-4</c:v>
                </c:pt>
                <c:pt idx="481">
                  <c:v>4.3776192755418109E-5</c:v>
                </c:pt>
                <c:pt idx="482">
                  <c:v>5.8073873468988957E-4</c:v>
                </c:pt>
                <c:pt idx="483">
                  <c:v>6.1248417749126816E-5</c:v>
                </c:pt>
                <c:pt idx="484">
                  <c:v>1.3415498400348724E-4</c:v>
                </c:pt>
                <c:pt idx="485">
                  <c:v>7.9898989015347865E-4</c:v>
                </c:pt>
                <c:pt idx="486">
                  <c:v>2.3600917230703899E-4</c:v>
                </c:pt>
                <c:pt idx="487">
                  <c:v>9.0303185663387353E-5</c:v>
                </c:pt>
                <c:pt idx="488">
                  <c:v>6.7866910948710668E-4</c:v>
                </c:pt>
                <c:pt idx="489">
                  <c:v>3.4347056631878203E-4</c:v>
                </c:pt>
                <c:pt idx="490">
                  <c:v>7.9727645706650918E-4</c:v>
                </c:pt>
                <c:pt idx="491">
                  <c:v>8.7223501500144351E-5</c:v>
                </c:pt>
                <c:pt idx="492">
                  <c:v>5.9306808072712158E-4</c:v>
                </c:pt>
                <c:pt idx="493">
                  <c:v>4.6197025957495086E-4</c:v>
                </c:pt>
                <c:pt idx="494">
                  <c:v>3.5720820010620713E-4</c:v>
                </c:pt>
                <c:pt idx="495">
                  <c:v>7.7512628461939848E-4</c:v>
                </c:pt>
                <c:pt idx="496">
                  <c:v>3.68407464457432E-4</c:v>
                </c:pt>
                <c:pt idx="497">
                  <c:v>5.7415601964883045E-4</c:v>
                </c:pt>
                <c:pt idx="498">
                  <c:v>1.6519249272572978E-4</c:v>
                </c:pt>
                <c:pt idx="499">
                  <c:v>7.9684969096716074E-4</c:v>
                </c:pt>
                <c:pt idx="500">
                  <c:v>4.3429921478654876E-5</c:v>
                </c:pt>
                <c:pt idx="501">
                  <c:v>5.0087000830933981E-4</c:v>
                </c:pt>
                <c:pt idx="502">
                  <c:v>5.7296308728727041E-4</c:v>
                </c:pt>
                <c:pt idx="503">
                  <c:v>5.9577175579161867E-4</c:v>
                </c:pt>
                <c:pt idx="504">
                  <c:v>7.6594908317328958E-4</c:v>
                </c:pt>
                <c:pt idx="505">
                  <c:v>5.7763234279017972E-4</c:v>
                </c:pt>
                <c:pt idx="506">
                  <c:v>6.1193680886506563E-4</c:v>
                </c:pt>
                <c:pt idx="507">
                  <c:v>1.122159623600405E-3</c:v>
                </c:pt>
                <c:pt idx="508">
                  <c:v>2.1323067524958716E-4</c:v>
                </c:pt>
                <c:pt idx="509">
                  <c:v>1.2675877804537716E-3</c:v>
                </c:pt>
                <c:pt idx="510">
                  <c:v>6.6751832798161992E-4</c:v>
                </c:pt>
                <c:pt idx="511">
                  <c:v>3.1340931832035679E-4</c:v>
                </c:pt>
                <c:pt idx="512">
                  <c:v>1.144016763582334E-3</c:v>
                </c:pt>
                <c:pt idx="513">
                  <c:v>1.5791211473037414E-4</c:v>
                </c:pt>
                <c:pt idx="514">
                  <c:v>8.0953064446687151E-4</c:v>
                </c:pt>
                <c:pt idx="515">
                  <c:v>6.7979990362321274E-4</c:v>
                </c:pt>
                <c:pt idx="516">
                  <c:v>7.939943073187461E-4</c:v>
                </c:pt>
                <c:pt idx="517">
                  <c:v>6.2724476293585241E-4</c:v>
                </c:pt>
                <c:pt idx="518">
                  <c:v>1.5456614142794756E-4</c:v>
                </c:pt>
                <c:pt idx="519">
                  <c:v>7.7557316574083934E-4</c:v>
                </c:pt>
                <c:pt idx="520">
                  <c:v>4.2037232977776284E-4</c:v>
                </c:pt>
                <c:pt idx="521">
                  <c:v>3.5445078708096212E-4</c:v>
                </c:pt>
                <c:pt idx="522">
                  <c:v>9.8296667342934185E-4</c:v>
                </c:pt>
                <c:pt idx="523">
                  <c:v>2.7119224675642428E-4</c:v>
                </c:pt>
                <c:pt idx="524">
                  <c:v>8.2477168949757207E-4</c:v>
                </c:pt>
                <c:pt idx="525">
                  <c:v>6.5870329551254159E-4</c:v>
                </c:pt>
                <c:pt idx="526">
                  <c:v>1.4248261712079824E-4</c:v>
                </c:pt>
                <c:pt idx="527">
                  <c:v>1.2308744337123922E-3</c:v>
                </c:pt>
                <c:pt idx="528">
                  <c:v>7.1143590531619338E-5</c:v>
                </c:pt>
                <c:pt idx="529">
                  <c:v>2.2479775316064377E-4</c:v>
                </c:pt>
                <c:pt idx="530">
                  <c:v>5.4337621548428139E-4</c:v>
                </c:pt>
                <c:pt idx="531">
                  <c:v>2.1893846123233196E-4</c:v>
                </c:pt>
                <c:pt idx="532">
                  <c:v>1.0802390170963072E-3</c:v>
                </c:pt>
                <c:pt idx="533">
                  <c:v>9.3709002311426204E-5</c:v>
                </c:pt>
                <c:pt idx="534">
                  <c:v>-2.7542186395290713E-4</c:v>
                </c:pt>
                <c:pt idx="535">
                  <c:v>2.27214632622319E-4</c:v>
                </c:pt>
                <c:pt idx="536">
                  <c:v>5.7642615782160789E-4</c:v>
                </c:pt>
                <c:pt idx="537">
                  <c:v>2.8946599200274648E-4</c:v>
                </c:pt>
                <c:pt idx="538">
                  <c:v>1.3901695155671412E-4</c:v>
                </c:pt>
                <c:pt idx="539">
                  <c:v>2.3828164890904446E-4</c:v>
                </c:pt>
                <c:pt idx="540">
                  <c:v>2.8076504219987086E-4</c:v>
                </c:pt>
                <c:pt idx="541">
                  <c:v>-1.8428894237998428E-4</c:v>
                </c:pt>
                <c:pt idx="542">
                  <c:v>1.5880127721601411E-4</c:v>
                </c:pt>
                <c:pt idx="543">
                  <c:v>1.1341147383880923E-4</c:v>
                </c:pt>
                <c:pt idx="544">
                  <c:v>5.3864341239107105E-5</c:v>
                </c:pt>
                <c:pt idx="545">
                  <c:v>1.3607100638690639E-4</c:v>
                </c:pt>
                <c:pt idx="546">
                  <c:v>-1.4739020138598846E-4</c:v>
                </c:pt>
                <c:pt idx="547">
                  <c:v>-1.1339379112462744E-5</c:v>
                </c:pt>
                <c:pt idx="548">
                  <c:v>-3.1183646161947465E-5</c:v>
                </c:pt>
                <c:pt idx="549">
                  <c:v>-2.9483639415084362E-4</c:v>
                </c:pt>
                <c:pt idx="550">
                  <c:v>-2.3537151834474024E-4</c:v>
                </c:pt>
                <c:pt idx="551">
                  <c:v>-2.4960927638839614E-4</c:v>
                </c:pt>
                <c:pt idx="552">
                  <c:v>-1.9860240649383076E-4</c:v>
                </c:pt>
                <c:pt idx="553">
                  <c:v>-5.5052171864933275E-4</c:v>
                </c:pt>
                <c:pt idx="554">
                  <c:v>-3.7478811694513503E-4</c:v>
                </c:pt>
                <c:pt idx="555">
                  <c:v>-7.1861321850674731E-4</c:v>
                </c:pt>
                <c:pt idx="556">
                  <c:v>-3.0982280409530549E-4</c:v>
                </c:pt>
                <c:pt idx="557">
                  <c:v>-5.7718826857744432E-4</c:v>
                </c:pt>
                <c:pt idx="558">
                  <c:v>-3.6699648935145657E-4</c:v>
                </c:pt>
                <c:pt idx="559">
                  <c:v>-7.4849234289486866E-4</c:v>
                </c:pt>
                <c:pt idx="560">
                  <c:v>-3.0474779983469258E-4</c:v>
                </c:pt>
                <c:pt idx="561">
                  <c:v>-8.5184457112907896E-4</c:v>
                </c:pt>
                <c:pt idx="562">
                  <c:v>-5.4461882385137272E-4</c:v>
                </c:pt>
                <c:pt idx="563">
                  <c:v>-9.842716247330241E-4</c:v>
                </c:pt>
                <c:pt idx="564">
                  <c:v>-8.5387585387575182E-4</c:v>
                </c:pt>
                <c:pt idx="565">
                  <c:v>-7.5742635100572997E-4</c:v>
                </c:pt>
                <c:pt idx="566">
                  <c:v>-2.7745677967061511E-4</c:v>
                </c:pt>
                <c:pt idx="567">
                  <c:v>-4.6351002984212908E-4</c:v>
                </c:pt>
                <c:pt idx="568">
                  <c:v>-5.7249996421870897E-4</c:v>
                </c:pt>
                <c:pt idx="569">
                  <c:v>-5.2700167552155452E-4</c:v>
                </c:pt>
                <c:pt idx="570">
                  <c:v>-8.5396362344214438E-4</c:v>
                </c:pt>
                <c:pt idx="571">
                  <c:v>-8.0306771868543514E-4</c:v>
                </c:pt>
                <c:pt idx="572">
                  <c:v>-2.6694758355028103E-4</c:v>
                </c:pt>
                <c:pt idx="573">
                  <c:v>-7.7521605558594775E-4</c:v>
                </c:pt>
                <c:pt idx="574">
                  <c:v>-9.5109476466870291E-4</c:v>
                </c:pt>
                <c:pt idx="575">
                  <c:v>-3.4225989318037442E-4</c:v>
                </c:pt>
                <c:pt idx="576">
                  <c:v>-5.3802111804812647E-4</c:v>
                </c:pt>
                <c:pt idx="577">
                  <c:v>-2.6483736970439598E-4</c:v>
                </c:pt>
                <c:pt idx="578">
                  <c:v>-3.9736129067546866E-4</c:v>
                </c:pt>
                <c:pt idx="579">
                  <c:v>-2.0164019899016061E-5</c:v>
                </c:pt>
                <c:pt idx="580">
                  <c:v>-3.370339857005078E-4</c:v>
                </c:pt>
                <c:pt idx="581">
                  <c:v>-1.8730423105850491E-4</c:v>
                </c:pt>
                <c:pt idx="582">
                  <c:v>-4.6402508617604532E-4</c:v>
                </c:pt>
                <c:pt idx="583">
                  <c:v>-7.4682168262674153E-4</c:v>
                </c:pt>
                <c:pt idx="584">
                  <c:v>-1.7025255090263869E-4</c:v>
                </c:pt>
                <c:pt idx="585">
                  <c:v>-2.886127826601248E-4</c:v>
                </c:pt>
                <c:pt idx="586">
                  <c:v>-4.8500945479734714E-4</c:v>
                </c:pt>
                <c:pt idx="587">
                  <c:v>-1.9352024886132302E-4</c:v>
                </c:pt>
                <c:pt idx="588">
                  <c:v>-4.2467138523760717E-4</c:v>
                </c:pt>
                <c:pt idx="589">
                  <c:v>-2.0231038459217476E-4</c:v>
                </c:pt>
                <c:pt idx="590">
                  <c:v>-3.7868604614188506E-4</c:v>
                </c:pt>
                <c:pt idx="591">
                  <c:v>-3.6147853395873675E-4</c:v>
                </c:pt>
                <c:pt idx="592">
                  <c:v>-2.6614440648353721E-4</c:v>
                </c:pt>
                <c:pt idx="593">
                  <c:v>-5.0928136348504793E-4</c:v>
                </c:pt>
                <c:pt idx="594">
                  <c:v>-4.0242147714752985E-4</c:v>
                </c:pt>
                <c:pt idx="595">
                  <c:v>-5.1843484808988816E-4</c:v>
                </c:pt>
                <c:pt idx="596">
                  <c:v>-6.8967315867396461E-4</c:v>
                </c:pt>
                <c:pt idx="597">
                  <c:v>-1.7688696343087784E-4</c:v>
                </c:pt>
                <c:pt idx="598">
                  <c:v>-1.2181257105736698E-4</c:v>
                </c:pt>
                <c:pt idx="599">
                  <c:v>-1.0732414793324097E-4</c:v>
                </c:pt>
                <c:pt idx="600">
                  <c:v>-4.9316387835673936E-5</c:v>
                </c:pt>
                <c:pt idx="601">
                  <c:v>-1.2474760368552662E-4</c:v>
                </c:pt>
                <c:pt idx="602">
                  <c:v>-4.7584091825703112E-4</c:v>
                </c:pt>
                <c:pt idx="603">
                  <c:v>-4.2671899538149205E-4</c:v>
                </c:pt>
                <c:pt idx="604">
                  <c:v>-4.1818889360001332E-4</c:v>
                </c:pt>
                <c:pt idx="605">
                  <c:v>-1.8884479282277322E-4</c:v>
                </c:pt>
                <c:pt idx="606">
                  <c:v>-2.8477361950174362E-4</c:v>
                </c:pt>
                <c:pt idx="607">
                  <c:v>-1.2208060226437389E-4</c:v>
                </c:pt>
                <c:pt idx="608">
                  <c:v>-5.0873128232264975E-4</c:v>
                </c:pt>
                <c:pt idx="609">
                  <c:v>-2.2977272859481257E-4</c:v>
                </c:pt>
                <c:pt idx="610">
                  <c:v>-3.6073881636933258E-4</c:v>
                </c:pt>
                <c:pt idx="611">
                  <c:v>-2.4445964233232864E-4</c:v>
                </c:pt>
                <c:pt idx="612">
                  <c:v>-1.0479403605501147E-4</c:v>
                </c:pt>
                <c:pt idx="613">
                  <c:v>-3.3188256015370676E-4</c:v>
                </c:pt>
                <c:pt idx="614">
                  <c:v>-2.3880179742041818E-4</c:v>
                </c:pt>
                <c:pt idx="615">
                  <c:v>-1.3399398192237566E-4</c:v>
                </c:pt>
                <c:pt idx="616">
                  <c:v>-1.1361881760696413E-4</c:v>
                </c:pt>
                <c:pt idx="617">
                  <c:v>7.2840851480515667E-5</c:v>
                </c:pt>
                <c:pt idx="618">
                  <c:v>3.496106211708927E-5</c:v>
                </c:pt>
                <c:pt idx="619">
                  <c:v>4.3699799854746146E-5</c:v>
                </c:pt>
                <c:pt idx="620">
                  <c:v>-4.0784697581397467E-5</c:v>
                </c:pt>
                <c:pt idx="621">
                  <c:v>3.2337757682410206E-4</c:v>
                </c:pt>
                <c:pt idx="622">
                  <c:v>2.1842772808944311E-4</c:v>
                </c:pt>
                <c:pt idx="623">
                  <c:v>3.7270191417371201E-4</c:v>
                </c:pt>
                <c:pt idx="624">
                  <c:v>4.9189966411122832E-4</c:v>
                </c:pt>
                <c:pt idx="625">
                  <c:v>3.7819832138241694E-5</c:v>
                </c:pt>
                <c:pt idx="626">
                  <c:v>4.5963903789991711E-4</c:v>
                </c:pt>
                <c:pt idx="627">
                  <c:v>3.4602478584266905E-4</c:v>
                </c:pt>
                <c:pt idx="628">
                  <c:v>8.4296199404110261E-4</c:v>
                </c:pt>
                <c:pt idx="629">
                  <c:v>3.3109216850846224E-4</c:v>
                </c:pt>
                <c:pt idx="630">
                  <c:v>4.9066716217271988E-4</c:v>
                </c:pt>
                <c:pt idx="631">
                  <c:v>8.7057963191972121E-5</c:v>
                </c:pt>
                <c:pt idx="632">
                  <c:v>6.0645101384682043E-4</c:v>
                </c:pt>
                <c:pt idx="633">
                  <c:v>7.5977925802628299E-4</c:v>
                </c:pt>
                <c:pt idx="634">
                  <c:v>7.8817962381827478E-4</c:v>
                </c:pt>
                <c:pt idx="635">
                  <c:v>2.4321671477922635E-4</c:v>
                </c:pt>
                <c:pt idx="636">
                  <c:v>1.2621036024951238E-3</c:v>
                </c:pt>
                <c:pt idx="637">
                  <c:v>5.5797924779787955E-4</c:v>
                </c:pt>
                <c:pt idx="638">
                  <c:v>8.2061002531164107E-4</c:v>
                </c:pt>
                <c:pt idx="639">
                  <c:v>4.07081485587657E-4</c:v>
                </c:pt>
                <c:pt idx="640">
                  <c:v>1.3563861256127296E-4</c:v>
                </c:pt>
                <c:pt idx="641">
                  <c:v>3.9531850552299019E-4</c:v>
                </c:pt>
                <c:pt idx="642">
                  <c:v>3.3747436492803651E-4</c:v>
                </c:pt>
                <c:pt idx="643">
                  <c:v>2.3644070240202986E-4</c:v>
                </c:pt>
                <c:pt idx="644">
                  <c:v>1.7872997935963753E-4</c:v>
                </c:pt>
                <c:pt idx="645">
                  <c:v>2.8822264622974103E-4</c:v>
                </c:pt>
                <c:pt idx="646">
                  <c:v>1.2966281904258636E-4</c:v>
                </c:pt>
                <c:pt idx="647">
                  <c:v>4.4943949708886599E-4</c:v>
                </c:pt>
                <c:pt idx="648">
                  <c:v>-3.1677009690311841E-5</c:v>
                </c:pt>
                <c:pt idx="649">
                  <c:v>8.6394581331861175E-5</c:v>
                </c:pt>
                <c:pt idx="650">
                  <c:v>-6.3350553165419932E-5</c:v>
                </c:pt>
                <c:pt idx="651">
                  <c:v>3.5420962298271519E-4</c:v>
                </c:pt>
                <c:pt idx="652">
                  <c:v>1.3242173443694938E-4</c:v>
                </c:pt>
                <c:pt idx="653">
                  <c:v>5.7567044018380642E-6</c:v>
                </c:pt>
                <c:pt idx="654">
                  <c:v>3.7418363205699023E-5</c:v>
                </c:pt>
                <c:pt idx="655">
                  <c:v>-3.0221393292584331E-4</c:v>
                </c:pt>
                <c:pt idx="656">
                  <c:v>9.5010235193537795E-5</c:v>
                </c:pt>
                <c:pt idx="657">
                  <c:v>6.3334139404291889E-5</c:v>
                </c:pt>
                <c:pt idx="658">
                  <c:v>-3.1089335782097383E-4</c:v>
                </c:pt>
                <c:pt idx="659">
                  <c:v>5.7590748621993981E-5</c:v>
                </c:pt>
                <c:pt idx="660">
                  <c:v>-9.5019262996043352E-5</c:v>
                </c:pt>
                <c:pt idx="661">
                  <c:v>-2.1885303730584393E-4</c:v>
                </c:pt>
                <c:pt idx="662">
                  <c:v>-1.1521102339040468E-5</c:v>
                </c:pt>
                <c:pt idx="663">
                  <c:v>-6.0774515028017007E-4</c:v>
                </c:pt>
                <c:pt idx="664">
                  <c:v>1.4410301636402778E-5</c:v>
                </c:pt>
                <c:pt idx="665">
                  <c:v>-6.0522394727091644E-5</c:v>
                </c:pt>
                <c:pt idx="666">
                  <c:v>-4.8132627003849571E-4</c:v>
                </c:pt>
                <c:pt idx="667">
                  <c:v>7.2089529428387422E-5</c:v>
                </c:pt>
                <c:pt idx="668">
                  <c:v>-5.9685827643463085E-4</c:v>
                </c:pt>
                <c:pt idx="669">
                  <c:v>-3.1736048400343719E-5</c:v>
                </c:pt>
                <c:pt idx="670">
                  <c:v>-2.0773345489577544E-4</c:v>
                </c:pt>
                <c:pt idx="671">
                  <c:v>-1.9046189896299026E-4</c:v>
                </c:pt>
                <c:pt idx="672">
                  <c:v>-1.298851238237253E-4</c:v>
                </c:pt>
                <c:pt idx="673">
                  <c:v>-3.8681927745631839E-4</c:v>
                </c:pt>
                <c:pt idx="674">
                  <c:v>-2.5412887221654135E-4</c:v>
                </c:pt>
                <c:pt idx="675">
                  <c:v>-9.2433989133167138E-5</c:v>
                </c:pt>
                <c:pt idx="676">
                  <c:v>-8.6664875592612489E-5</c:v>
                </c:pt>
                <c:pt idx="677">
                  <c:v>-2.4268268372384938E-4</c:v>
                </c:pt>
                <c:pt idx="678">
                  <c:v>-3.2076567633865238E-4</c:v>
                </c:pt>
                <c:pt idx="679">
                  <c:v>4.0469913509921795E-5</c:v>
                </c:pt>
                <c:pt idx="680">
                  <c:v>-5.2030640265943173E-4</c:v>
                </c:pt>
                <c:pt idx="681">
                  <c:v>-6.3626109841785627E-5</c:v>
                </c:pt>
                <c:pt idx="682">
                  <c:v>-2.8633571271563518E-4</c:v>
                </c:pt>
                <c:pt idx="683">
                  <c:v>-2.4591420776565176E-4</c:v>
                </c:pt>
                <c:pt idx="684">
                  <c:v>-1.880982972763956E-4</c:v>
                </c:pt>
                <c:pt idx="685">
                  <c:v>-1.5340131230479059E-4</c:v>
                </c:pt>
                <c:pt idx="686">
                  <c:v>-3.7632509856888596E-5</c:v>
                </c:pt>
                <c:pt idx="687">
                  <c:v>1.7369504361264276E-5</c:v>
                </c:pt>
                <c:pt idx="688">
                  <c:v>-2.7501237555682678E-4</c:v>
                </c:pt>
                <c:pt idx="689">
                  <c:v>-1.0424388435881227E-4</c:v>
                </c:pt>
                <c:pt idx="690">
                  <c:v>-2.0561353921721981E-4</c:v>
                </c:pt>
                <c:pt idx="691">
                  <c:v>-2.4331111671105354E-4</c:v>
                </c:pt>
                <c:pt idx="692">
                  <c:v>1.5934962176178402E-4</c:v>
                </c:pt>
                <c:pt idx="693">
                  <c:v>-1.6222103775109797E-4</c:v>
                </c:pt>
                <c:pt idx="694">
                  <c:v>-1.2748006675322721E-4</c:v>
                </c:pt>
                <c:pt idx="695">
                  <c:v>-1.9993741089752159E-4</c:v>
                </c:pt>
                <c:pt idx="696">
                  <c:v>-1.7389338596507375E-4</c:v>
                </c:pt>
                <c:pt idx="697">
                  <c:v>4.9278361871296639E-5</c:v>
                </c:pt>
                <c:pt idx="698">
                  <c:v>-4.2029472805471535E-4</c:v>
                </c:pt>
                <c:pt idx="699">
                  <c:v>7.24950775843336E-5</c:v>
                </c:pt>
                <c:pt idx="700">
                  <c:v>-8.9887379811970369E-5</c:v>
                </c:pt>
                <c:pt idx="701">
                  <c:v>-1.4499267786971526E-4</c:v>
                </c:pt>
                <c:pt idx="702">
                  <c:v>-9.8609318580522576E-5</c:v>
                </c:pt>
                <c:pt idx="703">
                  <c:v>-3.3646497138606346E-4</c:v>
                </c:pt>
                <c:pt idx="704">
                  <c:v>-1.9730447271826268E-4</c:v>
                </c:pt>
                <c:pt idx="705">
                  <c:v>8.7063268878750932E-6</c:v>
                </c:pt>
                <c:pt idx="706">
                  <c:v>-2.0895002611887037E-4</c:v>
                </c:pt>
                <c:pt idx="707">
                  <c:v>1.1610760853209001E-5</c:v>
                </c:pt>
                <c:pt idx="708">
                  <c:v>-5.3118614155678312E-4</c:v>
                </c:pt>
                <c:pt idx="709">
                  <c:v>-9.8742772174365001E-5</c:v>
                </c:pt>
                <c:pt idx="710">
                  <c:v>-2.6140373807337358E-4</c:v>
                </c:pt>
                <c:pt idx="711">
                  <c:v>-1.5397800729222144E-4</c:v>
                </c:pt>
                <c:pt idx="712">
                  <c:v>-2.9928636184017865E-4</c:v>
                </c:pt>
                <c:pt idx="713">
                  <c:v>-1.4532813639922537E-4</c:v>
                </c:pt>
                <c:pt idx="714">
                  <c:v>-2.0058197843586534E-4</c:v>
                </c:pt>
                <c:pt idx="715">
                  <c:v>-1.8026924083403006E-4</c:v>
                </c:pt>
                <c:pt idx="716">
                  <c:v>-3.082578198611019E-4</c:v>
                </c:pt>
                <c:pt idx="717">
                  <c:v>-2.5599106358475954E-4</c:v>
                </c:pt>
                <c:pt idx="718">
                  <c:v>2.9097342248762814E-5</c:v>
                </c:pt>
                <c:pt idx="719">
                  <c:v>-1.8912722151742667E-4</c:v>
                </c:pt>
                <c:pt idx="720">
                  <c:v>-3.0266079582330629E-4</c:v>
                </c:pt>
                <c:pt idx="721">
                  <c:v>-3.1148567020367057E-4</c:v>
                </c:pt>
                <c:pt idx="722">
                  <c:v>-3.7855844942447092E-4</c:v>
                </c:pt>
                <c:pt idx="723">
                  <c:v>-1.9226399594507448E-4</c:v>
                </c:pt>
                <c:pt idx="724">
                  <c:v>-1.5733715604349108E-4</c:v>
                </c:pt>
                <c:pt idx="725">
                  <c:v>-3.088956107681895E-4</c:v>
                </c:pt>
                <c:pt idx="726">
                  <c:v>-6.1215209355980349E-5</c:v>
                </c:pt>
                <c:pt idx="727">
                  <c:v>-9.9990962915885717E-4</c:v>
                </c:pt>
                <c:pt idx="728">
                  <c:v>-2.7430198898126257E-4</c:v>
                </c:pt>
                <c:pt idx="729">
                  <c:v>-1.3426971867580573E-4</c:v>
                </c:pt>
                <c:pt idx="730">
                  <c:v>-5.6342468792691669E-4</c:v>
                </c:pt>
                <c:pt idx="731">
                  <c:v>-4.8195586452659533E-4</c:v>
                </c:pt>
                <c:pt idx="732">
                  <c:v>-3.8282825330959724E-4</c:v>
                </c:pt>
                <c:pt idx="733">
                  <c:v>-4.4144431223858138E-4</c:v>
                </c:pt>
                <c:pt idx="734">
                  <c:v>-2.9247633866358314E-5</c:v>
                </c:pt>
                <c:pt idx="735">
                  <c:v>-5.1184856302166626E-4</c:v>
                </c:pt>
                <c:pt idx="736">
                  <c:v>5.2674242003059035E-5</c:v>
                </c:pt>
                <c:pt idx="737">
                  <c:v>-4.7404320816057943E-4</c:v>
                </c:pt>
                <c:pt idx="738">
                  <c:v>-1.6101692434256076E-4</c:v>
                </c:pt>
                <c:pt idx="739">
                  <c:v>-7.9057401529580851E-5</c:v>
                </c:pt>
                <c:pt idx="740">
                  <c:v>-4.6266877893508251E-4</c:v>
                </c:pt>
                <c:pt idx="741">
                  <c:v>-2.6073785884406231E-4</c:v>
                </c:pt>
                <c:pt idx="742">
                  <c:v>-5.3040293040296227E-4</c:v>
                </c:pt>
                <c:pt idx="743">
                  <c:v>-9.382265758550723E-5</c:v>
                </c:pt>
                <c:pt idx="744">
                  <c:v>1.1142486005910612E-4</c:v>
                </c:pt>
                <c:pt idx="745">
                  <c:v>-4.4858169024408756E-4</c:v>
                </c:pt>
                <c:pt idx="746">
                  <c:v>6.1597667501578357E-5</c:v>
                </c:pt>
                <c:pt idx="747">
                  <c:v>-1.1732166373845665E-5</c:v>
                </c:pt>
                <c:pt idx="748">
                  <c:v>0</c:v>
                </c:pt>
                <c:pt idx="749">
                  <c:v>3.2263836052814909E-5</c:v>
                </c:pt>
                <c:pt idx="750">
                  <c:v>-9.3855404018183819E-5</c:v>
                </c:pt>
                <c:pt idx="751">
                  <c:v>-8.7997700326525319E-6</c:v>
                </c:pt>
                <c:pt idx="752">
                  <c:v>7.3332062244357843E-5</c:v>
                </c:pt>
                <c:pt idx="753">
                  <c:v>-3.4610195342299477E-4</c:v>
                </c:pt>
                <c:pt idx="754">
                  <c:v>8.8022486811389911E-5</c:v>
                </c:pt>
                <c:pt idx="755">
                  <c:v>-5.9850022883833898E-4</c:v>
                </c:pt>
                <c:pt idx="756">
                  <c:v>8.8067447923112496E-6</c:v>
                </c:pt>
                <c:pt idx="757">
                  <c:v>1.8494001191826648E-4</c:v>
                </c:pt>
                <c:pt idx="758">
                  <c:v>-9.09854012456357E-5</c:v>
                </c:pt>
                <c:pt idx="759">
                  <c:v>3.8158640143448608E-5</c:v>
                </c:pt>
                <c:pt idx="760">
                  <c:v>-7.308568342452304E-4</c:v>
                </c:pt>
                <c:pt idx="761">
                  <c:v>-1.7036425640404307E-4</c:v>
                </c:pt>
                <c:pt idx="762">
                  <c:v>5.8756305285623256E-6</c:v>
                </c:pt>
                <c:pt idx="763">
                  <c:v>-5.5230602454225952E-4</c:v>
                </c:pt>
                <c:pt idx="764">
                  <c:v>-1.6460760193193202E-4</c:v>
                </c:pt>
                <c:pt idx="765">
                  <c:v>-4.5568533604578576E-4</c:v>
                </c:pt>
                <c:pt idx="766">
                  <c:v>1.4117979246575096E-4</c:v>
                </c:pt>
                <c:pt idx="767">
                  <c:v>-1.7056816845073541E-4</c:v>
                </c:pt>
                <c:pt idx="768">
                  <c:v>-6.0003176638767641E-4</c:v>
                </c:pt>
                <c:pt idx="769">
                  <c:v>-9.1236042357167868E-5</c:v>
                </c:pt>
                <c:pt idx="770">
                  <c:v>-4.2090143547990344E-4</c:v>
                </c:pt>
                <c:pt idx="771">
                  <c:v>-2.7973757670696209E-4</c:v>
                </c:pt>
                <c:pt idx="772">
                  <c:v>-5.3017740325067564E-5</c:v>
                </c:pt>
                <c:pt idx="773">
                  <c:v>-5.3020551354809875E-5</c:v>
                </c:pt>
                <c:pt idx="774">
                  <c:v>-8.424823181814034E-4</c:v>
                </c:pt>
                <c:pt idx="775">
                  <c:v>8.2550333591946412E-5</c:v>
                </c:pt>
                <c:pt idx="776">
                  <c:v>-2.3289064457643338E-4</c:v>
                </c:pt>
                <c:pt idx="777">
                  <c:v>-8.1678146820152175E-4</c:v>
                </c:pt>
                <c:pt idx="778">
                  <c:v>-1.2689643775143367E-4</c:v>
                </c:pt>
                <c:pt idx="779">
                  <c:v>-3.3941726482800139E-4</c:v>
                </c:pt>
                <c:pt idx="780">
                  <c:v>-8.8573697746285873E-6</c:v>
                </c:pt>
                <c:pt idx="781">
                  <c:v>-4.0449013575516446E-4</c:v>
                </c:pt>
                <c:pt idx="782">
                  <c:v>-3.396729097563389E-4</c:v>
                </c:pt>
                <c:pt idx="783">
                  <c:v>-5.4661600373473451E-4</c:v>
                </c:pt>
                <c:pt idx="784">
                  <c:v>-2.1285338835996814E-4</c:v>
                </c:pt>
                <c:pt idx="785">
                  <c:v>-1.052665817043108E-3</c:v>
                </c:pt>
                <c:pt idx="786">
                  <c:v>-1.1840169551236013E-4</c:v>
                </c:pt>
                <c:pt idx="787">
                  <c:v>-6.6608840325288465E-4</c:v>
                </c:pt>
                <c:pt idx="788">
                  <c:v>1.0960754573896558E-4</c:v>
                </c:pt>
                <c:pt idx="789">
                  <c:v>-3.1990047540775279E-4</c:v>
                </c:pt>
                <c:pt idx="790">
                  <c:v>2.133352296465052E-4</c:v>
                </c:pt>
                <c:pt idx="791">
                  <c:v>-1.6885436755154082E-4</c:v>
                </c:pt>
                <c:pt idx="792">
                  <c:v>2.1628860603484235E-4</c:v>
                </c:pt>
                <c:pt idx="793">
                  <c:v>-2.1031740154331402E-4</c:v>
                </c:pt>
                <c:pt idx="794">
                  <c:v>5.9256801199447651E-5</c:v>
                </c:pt>
                <c:pt idx="795">
                  <c:v>2.8145312768490527E-4</c:v>
                </c:pt>
                <c:pt idx="796">
                  <c:v>9.1816757446849806E-5</c:v>
                </c:pt>
                <c:pt idx="797">
                  <c:v>2.6654030681694252E-5</c:v>
                </c:pt>
                <c:pt idx="798">
                  <c:v>-2.0730360204890275E-5</c:v>
                </c:pt>
                <c:pt idx="799">
                  <c:v>9.1807784115438551E-5</c:v>
                </c:pt>
                <c:pt idx="800">
                  <c:v>-8.5876817109031833E-5</c:v>
                </c:pt>
                <c:pt idx="801">
                  <c:v>-7.6999620924889101E-5</c:v>
                </c:pt>
                <c:pt idx="802">
                  <c:v>-2.6655767419558885E-5</c:v>
                </c:pt>
                <c:pt idx="803">
                  <c:v>-9.7740419217506869E-5</c:v>
                </c:pt>
                <c:pt idx="804">
                  <c:v>8.8863612126566238E-6</c:v>
                </c:pt>
                <c:pt idx="805">
                  <c:v>-3.2583034902278207E-5</c:v>
                </c:pt>
                <c:pt idx="806">
                  <c:v>1.7773143595145591E-4</c:v>
                </c:pt>
                <c:pt idx="807">
                  <c:v>3.2578306401909174E-5</c:v>
                </c:pt>
                <c:pt idx="808">
                  <c:v>-2.635795284592346E-4</c:v>
                </c:pt>
                <c:pt idx="809">
                  <c:v>7.7021062298232579E-5</c:v>
                </c:pt>
                <c:pt idx="810">
                  <c:v>-8.8863612128786684E-6</c:v>
                </c:pt>
                <c:pt idx="811">
                  <c:v>-2.073502708876962E-5</c:v>
                </c:pt>
                <c:pt idx="812">
                  <c:v>2.1624119483631965E-4</c:v>
                </c:pt>
                <c:pt idx="813">
                  <c:v>-1.4511681903939255E-4</c:v>
                </c:pt>
                <c:pt idx="814">
                  <c:v>-5.9239951423206705E-6</c:v>
                </c:pt>
                <c:pt idx="815">
                  <c:v>1.0959455937054052E-4</c:v>
                </c:pt>
                <c:pt idx="816">
                  <c:v>-1.0069747812047058E-4</c:v>
                </c:pt>
                <c:pt idx="817">
                  <c:v>1.2440352950582323E-4</c:v>
                </c:pt>
                <c:pt idx="818">
                  <c:v>-2.9616203617410797E-5</c:v>
                </c:pt>
                <c:pt idx="819">
                  <c:v>9.1812950364644763E-5</c:v>
                </c:pt>
                <c:pt idx="820">
                  <c:v>-1.2438031947958894E-4</c:v>
                </c:pt>
                <c:pt idx="821">
                  <c:v>1.510520329826015E-4</c:v>
                </c:pt>
                <c:pt idx="822">
                  <c:v>2.9613572492426243E-5</c:v>
                </c:pt>
                <c:pt idx="823">
                  <c:v>1.5102474732975324E-4</c:v>
                </c:pt>
                <c:pt idx="824">
                  <c:v>-2.6647401582313712E-5</c:v>
                </c:pt>
                <c:pt idx="825">
                  <c:v>-9.4748841547254159E-5</c:v>
                </c:pt>
                <c:pt idx="826">
                  <c:v>3.7607009709716976E-4</c:v>
                </c:pt>
                <c:pt idx="827">
                  <c:v>1.7760412041556428E-4</c:v>
                </c:pt>
                <c:pt idx="828">
                  <c:v>4.1729556956404679E-4</c:v>
                </c:pt>
                <c:pt idx="829">
                  <c:v>2.7512269584728521E-4</c:v>
                </c:pt>
                <c:pt idx="830">
                  <c:v>6.5064887437848995E-5</c:v>
                </c:pt>
                <c:pt idx="831">
                  <c:v>-2.3658419735839153E-5</c:v>
                </c:pt>
                <c:pt idx="832">
                  <c:v>2.661635190359668E-5</c:v>
                </c:pt>
                <c:pt idx="833">
                  <c:v>5.9145874427013467E-6</c:v>
                </c:pt>
                <c:pt idx="834">
                  <c:v>4.1401867224344358E-5</c:v>
                </c:pt>
                <c:pt idx="835">
                  <c:v>-1.7742922791663673E-5</c:v>
                </c:pt>
                <c:pt idx="836">
                  <c:v>-1.4786031340530137E-5</c:v>
                </c:pt>
                <c:pt idx="837">
                  <c:v>-4.140149991715969E-5</c:v>
                </c:pt>
                <c:pt idx="838">
                  <c:v>-9.7593290313446879E-5</c:v>
                </c:pt>
                <c:pt idx="839">
                  <c:v>1.7745966489690623E-4</c:v>
                </c:pt>
                <c:pt idx="840">
                  <c:v>-1.0941404344033678E-4</c:v>
                </c:pt>
                <c:pt idx="841">
                  <c:v>-5.0276818246319799E-5</c:v>
                </c:pt>
                <c:pt idx="842">
                  <c:v>1.094315180516503E-4</c:v>
                </c:pt>
                <c:pt idx="843">
                  <c:v>4.7316559612875508E-5</c:v>
                </c:pt>
                <c:pt idx="844">
                  <c:v>-5.6185756023729994E-5</c:v>
                </c:pt>
                <c:pt idx="845">
                  <c:v>-2.2475565216095728E-4</c:v>
                </c:pt>
                <c:pt idx="846">
                  <c:v>2.5142796293065039E-4</c:v>
                </c:pt>
                <c:pt idx="847">
                  <c:v>-2.7502262282863565E-4</c:v>
                </c:pt>
                <c:pt idx="848">
                  <c:v>2.4255977471510093E-4</c:v>
                </c:pt>
                <c:pt idx="849">
                  <c:v>-1.2716513427746268E-4</c:v>
                </c:pt>
                <c:pt idx="850">
                  <c:v>-2.2478556640048719E-4</c:v>
                </c:pt>
                <c:pt idx="851">
                  <c:v>4.4079710316435872E-4</c:v>
                </c:pt>
                <c:pt idx="852">
                  <c:v>-1.5968158309498381E-4</c:v>
                </c:pt>
                <c:pt idx="853">
                  <c:v>1.6562216261140073E-4</c:v>
                </c:pt>
                <c:pt idx="854">
                  <c:v>-1.2715310120492429E-4</c:v>
                </c:pt>
                <c:pt idx="855">
                  <c:v>-8.2807897507586326E-5</c:v>
                </c:pt>
                <c:pt idx="856">
                  <c:v>5.6195726758634379E-5</c:v>
                </c:pt>
                <c:pt idx="857">
                  <c:v>-7.9852598019014565E-5</c:v>
                </c:pt>
                <c:pt idx="858">
                  <c:v>8.2816714779054834E-5</c:v>
                </c:pt>
                <c:pt idx="859">
                  <c:v>3.5489938602584203E-5</c:v>
                </c:pt>
                <c:pt idx="860">
                  <c:v>-2.0701729481653608E-5</c:v>
                </c:pt>
                <c:pt idx="861">
                  <c:v>-2.9574511502983292E-5</c:v>
                </c:pt>
                <c:pt idx="862">
                  <c:v>-9.1683697159838928E-5</c:v>
                </c:pt>
                <c:pt idx="863">
                  <c:v>-5.9156196019483076E-6</c:v>
                </c:pt>
                <c:pt idx="864">
                  <c:v>-2.3662618387043644E-5</c:v>
                </c:pt>
                <c:pt idx="865">
                  <c:v>6.8031637669330181E-5</c:v>
                </c:pt>
                <c:pt idx="866">
                  <c:v>-3.2534656803751005E-5</c:v>
                </c:pt>
                <c:pt idx="867">
                  <c:v>4.4366884557334174E-5</c:v>
                </c:pt>
                <c:pt idx="868">
                  <c:v>8.872983244812005E-6</c:v>
                </c:pt>
                <c:pt idx="869">
                  <c:v>-4.140688774001422E-5</c:v>
                </c:pt>
                <c:pt idx="870">
                  <c:v>6.5070660822064141E-5</c:v>
                </c:pt>
                <c:pt idx="871">
                  <c:v>-7.985425120371481E-5</c:v>
                </c:pt>
                <c:pt idx="872">
                  <c:v>7.690282736216858E-5</c:v>
                </c:pt>
                <c:pt idx="873">
                  <c:v>-9.1684781804990401E-5</c:v>
                </c:pt>
                <c:pt idx="874">
                  <c:v>6.2114740715379924E-5</c:v>
                </c:pt>
                <c:pt idx="875">
                  <c:v>-7.3941527040433108E-5</c:v>
                </c:pt>
                <c:pt idx="876">
                  <c:v>2.9578797917650945E-6</c:v>
                </c:pt>
                <c:pt idx="877">
                  <c:v>-1.4789355213595812E-5</c:v>
                </c:pt>
                <c:pt idx="878">
                  <c:v>-5.9158295767858249E-5</c:v>
                </c:pt>
                <c:pt idx="879">
                  <c:v>-3.2538987623342841E-5</c:v>
                </c:pt>
                <c:pt idx="880">
                  <c:v>3.8456418524290825E-5</c:v>
                </c:pt>
                <c:pt idx="881">
                  <c:v>1.0649060220435658E-4</c:v>
                </c:pt>
                <c:pt idx="882">
                  <c:v>-2.0704301170737516E-5</c:v>
                </c:pt>
                <c:pt idx="883">
                  <c:v>-2.3662548397251904E-5</c:v>
                </c:pt>
                <c:pt idx="884">
                  <c:v>2.0705219786032458E-5</c:v>
                </c:pt>
                <c:pt idx="885">
                  <c:v>2.662044568535471E-5</c:v>
                </c:pt>
                <c:pt idx="886">
                  <c:v>-4.1408479865112646E-5</c:v>
                </c:pt>
                <c:pt idx="887">
                  <c:v>1.4789355213817856E-5</c:v>
                </c:pt>
                <c:pt idx="888">
                  <c:v>-3.2536100282198888E-5</c:v>
                </c:pt>
                <c:pt idx="889">
                  <c:v>5.0284700140457161E-5</c:v>
                </c:pt>
                <c:pt idx="890">
                  <c:v>2.9577748068554399E-6</c:v>
                </c:pt>
                <c:pt idx="891">
                  <c:v>2.9577660584534371E-5</c:v>
                </c:pt>
                <c:pt idx="892">
                  <c:v>3.2534464349476266E-5</c:v>
                </c:pt>
                <c:pt idx="893">
                  <c:v>6.5066811785419176E-5</c:v>
                </c:pt>
                <c:pt idx="894">
                  <c:v>-1.6265644592716733E-4</c:v>
                </c:pt>
                <c:pt idx="895">
                  <c:v>1.0944122858136396E-4</c:v>
                </c:pt>
                <c:pt idx="896">
                  <c:v>-5.3235852572108833E-5</c:v>
                </c:pt>
                <c:pt idx="897">
                  <c:v>6.8027210884391565E-5</c:v>
                </c:pt>
                <c:pt idx="898">
                  <c:v>0</c:v>
                </c:pt>
                <c:pt idx="899">
                  <c:v>-1.1238513795275296E-4</c:v>
                </c:pt>
                <c:pt idx="900">
                  <c:v>5.3241048848740036E-5</c:v>
                </c:pt>
                <c:pt idx="901">
                  <c:v>1.1830714308946888E-4</c:v>
                </c:pt>
                <c:pt idx="902">
                  <c:v>-5.6189245378424069E-5</c:v>
                </c:pt>
                <c:pt idx="903">
                  <c:v>-3.2532443718813475E-5</c:v>
                </c:pt>
                <c:pt idx="904">
                  <c:v>-1.4492196395887724E-4</c:v>
                </c:pt>
                <c:pt idx="905">
                  <c:v>3.8454257182074514E-5</c:v>
                </c:pt>
                <c:pt idx="906">
                  <c:v>-1.1240042948801321E-4</c:v>
                </c:pt>
                <c:pt idx="907">
                  <c:v>5.9164770928932242E-5</c:v>
                </c:pt>
                <c:pt idx="908">
                  <c:v>1.0353222366510373E-4</c:v>
                </c:pt>
                <c:pt idx="909">
                  <c:v>-8.8732719302986318E-5</c:v>
                </c:pt>
                <c:pt idx="910">
                  <c:v>8.874059349794905E-6</c:v>
                </c:pt>
                <c:pt idx="911">
                  <c:v>2.6621941804583216E-5</c:v>
                </c:pt>
                <c:pt idx="912">
                  <c:v>-1.4789573941964562E-5</c:v>
                </c:pt>
                <c:pt idx="913">
                  <c:v>1.1240242434285008E-4</c:v>
                </c:pt>
                <c:pt idx="914">
                  <c:v>-5.9152521819982873E-5</c:v>
                </c:pt>
                <c:pt idx="915">
                  <c:v>-4.4367015785806707E-5</c:v>
                </c:pt>
                <c:pt idx="916">
                  <c:v>2.9579322870176838E-5</c:v>
                </c:pt>
                <c:pt idx="917">
                  <c:v>-1.1831379183813162E-5</c:v>
                </c:pt>
                <c:pt idx="918">
                  <c:v>-1.7747278750701589E-5</c:v>
                </c:pt>
                <c:pt idx="919">
                  <c:v>-9.1695900897414973E-5</c:v>
                </c:pt>
                <c:pt idx="920">
                  <c:v>1.9524143378224501E-4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B99E66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7425-49EE-AF21-383C1AF4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194208"/>
        <c:axId val="968196608"/>
      </c:barChart>
      <c:lineChart>
        <c:grouping val="standard"/>
        <c:varyColors val="0"/>
        <c:ser>
          <c:idx val="1"/>
          <c:order val="1"/>
          <c:tx>
            <c:strRef>
              <c:f>'3.2.3. Ханш'!$A$6</c:f>
              <c:strCache>
                <c:ptCount val="1"/>
                <c:pt idx="0">
                  <c:v>Захын дундаж ханш 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Ханш'!$BEW$3:$CMC$4</c:f>
              <c:multiLvlStrCache>
                <c:ptCount val="865"/>
                <c:lvl>
                  <c:pt idx="0">
                    <c:v> </c:v>
                  </c:pt>
                  <c:pt idx="39">
                    <c:v>3</c:v>
                  </c:pt>
                  <c:pt idx="103">
                    <c:v>6</c:v>
                  </c:pt>
                  <c:pt idx="155">
                    <c:v> </c:v>
                  </c:pt>
                  <c:pt idx="163">
                    <c:v>9</c:v>
                  </c:pt>
                  <c:pt idx="217">
                    <c:v>1</c:v>
                  </c:pt>
                  <c:pt idx="225">
                    <c:v> </c:v>
                  </c:pt>
                  <c:pt idx="226">
                    <c:v>2</c:v>
                  </c:pt>
                  <c:pt idx="286">
                    <c:v>3</c:v>
                  </c:pt>
                  <c:pt idx="351">
                    <c:v>6</c:v>
                  </c:pt>
                  <c:pt idx="412">
                    <c:v>9</c:v>
                  </c:pt>
                  <c:pt idx="464">
                    <c:v>1</c:v>
                  </c:pt>
                  <c:pt idx="474">
                    <c:v>2</c:v>
                  </c:pt>
                  <c:pt idx="536">
                    <c:v>3</c:v>
                  </c:pt>
                  <c:pt idx="601">
                    <c:v>6</c:v>
                  </c:pt>
                  <c:pt idx="659">
                    <c:v>9</c:v>
                  </c:pt>
                  <c:pt idx="714">
                    <c:v>1</c:v>
                  </c:pt>
                  <c:pt idx="723">
                    <c:v>2</c:v>
                  </c:pt>
                  <c:pt idx="785">
                    <c:v>3</c:v>
                  </c:pt>
                  <c:pt idx="864">
                    <c:v>6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Ханш'!$BEW$6:$COG$6</c:f>
              <c:numCache>
                <c:formatCode>0</c:formatCode>
                <c:ptCount val="921"/>
                <c:pt idx="0">
                  <c:v>2850.5</c:v>
                </c:pt>
                <c:pt idx="1">
                  <c:v>2850.5</c:v>
                </c:pt>
                <c:pt idx="2">
                  <c:v>2850.5</c:v>
                </c:pt>
                <c:pt idx="3">
                  <c:v>2850.5</c:v>
                </c:pt>
                <c:pt idx="4">
                  <c:v>2850.5</c:v>
                </c:pt>
                <c:pt idx="5">
                  <c:v>2850</c:v>
                </c:pt>
                <c:pt idx="6">
                  <c:v>2850</c:v>
                </c:pt>
                <c:pt idx="7">
                  <c:v>2851</c:v>
                </c:pt>
                <c:pt idx="8">
                  <c:v>2851</c:v>
                </c:pt>
                <c:pt idx="9">
                  <c:v>2851.5</c:v>
                </c:pt>
                <c:pt idx="10">
                  <c:v>2851.5</c:v>
                </c:pt>
                <c:pt idx="11">
                  <c:v>2851</c:v>
                </c:pt>
                <c:pt idx="12">
                  <c:v>2850</c:v>
                </c:pt>
                <c:pt idx="13">
                  <c:v>2850.5</c:v>
                </c:pt>
                <c:pt idx="14">
                  <c:v>2850.5</c:v>
                </c:pt>
                <c:pt idx="15">
                  <c:v>2849</c:v>
                </c:pt>
                <c:pt idx="16">
                  <c:v>2848.5</c:v>
                </c:pt>
                <c:pt idx="17">
                  <c:v>2849</c:v>
                </c:pt>
                <c:pt idx="18">
                  <c:v>2849</c:v>
                </c:pt>
                <c:pt idx="19">
                  <c:v>2849</c:v>
                </c:pt>
                <c:pt idx="20">
                  <c:v>2849.5</c:v>
                </c:pt>
                <c:pt idx="21">
                  <c:v>2849.5</c:v>
                </c:pt>
                <c:pt idx="22">
                  <c:v>2850</c:v>
                </c:pt>
                <c:pt idx="23">
                  <c:v>2850</c:v>
                </c:pt>
                <c:pt idx="24">
                  <c:v>2849.5</c:v>
                </c:pt>
                <c:pt idx="25">
                  <c:v>2849.5</c:v>
                </c:pt>
                <c:pt idx="26">
                  <c:v>2849.5</c:v>
                </c:pt>
                <c:pt idx="27">
                  <c:v>2849.5</c:v>
                </c:pt>
                <c:pt idx="28">
                  <c:v>2849.5</c:v>
                </c:pt>
                <c:pt idx="29">
                  <c:v>2849.5</c:v>
                </c:pt>
                <c:pt idx="30">
                  <c:v>2849.5</c:v>
                </c:pt>
                <c:pt idx="31">
                  <c:v>2849.5</c:v>
                </c:pt>
                <c:pt idx="32">
                  <c:v>2849.5</c:v>
                </c:pt>
                <c:pt idx="33">
                  <c:v>2849.5</c:v>
                </c:pt>
                <c:pt idx="34">
                  <c:v>2849.5</c:v>
                </c:pt>
                <c:pt idx="35">
                  <c:v>2850</c:v>
                </c:pt>
                <c:pt idx="36">
                  <c:v>2850</c:v>
                </c:pt>
                <c:pt idx="37">
                  <c:v>2850</c:v>
                </c:pt>
                <c:pt idx="38">
                  <c:v>2849.5</c:v>
                </c:pt>
                <c:pt idx="39">
                  <c:v>2849</c:v>
                </c:pt>
                <c:pt idx="40">
                  <c:v>2849.5</c:v>
                </c:pt>
                <c:pt idx="41">
                  <c:v>2849.5</c:v>
                </c:pt>
                <c:pt idx="42">
                  <c:v>2849.5</c:v>
                </c:pt>
                <c:pt idx="43">
                  <c:v>2848.5</c:v>
                </c:pt>
                <c:pt idx="44">
                  <c:v>2848.5</c:v>
                </c:pt>
                <c:pt idx="45">
                  <c:v>2849.5</c:v>
                </c:pt>
                <c:pt idx="46">
                  <c:v>2849.5</c:v>
                </c:pt>
                <c:pt idx="47">
                  <c:v>2849</c:v>
                </c:pt>
                <c:pt idx="48">
                  <c:v>2849</c:v>
                </c:pt>
                <c:pt idx="49">
                  <c:v>2849</c:v>
                </c:pt>
                <c:pt idx="50">
                  <c:v>2849</c:v>
                </c:pt>
                <c:pt idx="51">
                  <c:v>2849</c:v>
                </c:pt>
                <c:pt idx="52">
                  <c:v>2849</c:v>
                </c:pt>
                <c:pt idx="53">
                  <c:v>2849.5</c:v>
                </c:pt>
                <c:pt idx="54">
                  <c:v>2849.5</c:v>
                </c:pt>
                <c:pt idx="55">
                  <c:v>2849.5</c:v>
                </c:pt>
                <c:pt idx="56">
                  <c:v>2849.5</c:v>
                </c:pt>
                <c:pt idx="57">
                  <c:v>2850.5</c:v>
                </c:pt>
                <c:pt idx="58">
                  <c:v>2850</c:v>
                </c:pt>
                <c:pt idx="59">
                  <c:v>2849.5</c:v>
                </c:pt>
                <c:pt idx="60">
                  <c:v>2849.5</c:v>
                </c:pt>
                <c:pt idx="61">
                  <c:v>2849.5</c:v>
                </c:pt>
                <c:pt idx="62">
                  <c:v>2849.5</c:v>
                </c:pt>
                <c:pt idx="63">
                  <c:v>2849.5</c:v>
                </c:pt>
                <c:pt idx="64">
                  <c:v>2849.5</c:v>
                </c:pt>
                <c:pt idx="65">
                  <c:v>2849.5</c:v>
                </c:pt>
                <c:pt idx="66">
                  <c:v>2851</c:v>
                </c:pt>
                <c:pt idx="67">
                  <c:v>2850</c:v>
                </c:pt>
                <c:pt idx="68">
                  <c:v>2850</c:v>
                </c:pt>
                <c:pt idx="69">
                  <c:v>2850</c:v>
                </c:pt>
                <c:pt idx="70">
                  <c:v>2850</c:v>
                </c:pt>
                <c:pt idx="71">
                  <c:v>2850</c:v>
                </c:pt>
                <c:pt idx="72">
                  <c:v>2850</c:v>
                </c:pt>
                <c:pt idx="73">
                  <c:v>2850</c:v>
                </c:pt>
                <c:pt idx="74">
                  <c:v>2850</c:v>
                </c:pt>
                <c:pt idx="75">
                  <c:v>2850</c:v>
                </c:pt>
                <c:pt idx="76">
                  <c:v>2850</c:v>
                </c:pt>
                <c:pt idx="77">
                  <c:v>2850</c:v>
                </c:pt>
                <c:pt idx="78">
                  <c:v>2850</c:v>
                </c:pt>
                <c:pt idx="79">
                  <c:v>2850</c:v>
                </c:pt>
                <c:pt idx="80">
                  <c:v>2850</c:v>
                </c:pt>
                <c:pt idx="81">
                  <c:v>2850</c:v>
                </c:pt>
                <c:pt idx="82">
                  <c:v>2850</c:v>
                </c:pt>
                <c:pt idx="83">
                  <c:v>2850</c:v>
                </c:pt>
                <c:pt idx="84">
                  <c:v>2850</c:v>
                </c:pt>
                <c:pt idx="85">
                  <c:v>2850</c:v>
                </c:pt>
                <c:pt idx="86">
                  <c:v>2850</c:v>
                </c:pt>
                <c:pt idx="87">
                  <c:v>2850</c:v>
                </c:pt>
                <c:pt idx="88">
                  <c:v>2850</c:v>
                </c:pt>
                <c:pt idx="89">
                  <c:v>2851.5</c:v>
                </c:pt>
                <c:pt idx="90">
                  <c:v>2851.5</c:v>
                </c:pt>
                <c:pt idx="91">
                  <c:v>2851.5</c:v>
                </c:pt>
                <c:pt idx="92">
                  <c:v>2851.5</c:v>
                </c:pt>
                <c:pt idx="93">
                  <c:v>2851.5</c:v>
                </c:pt>
                <c:pt idx="94">
                  <c:v>2851.5</c:v>
                </c:pt>
                <c:pt idx="95">
                  <c:v>2851.5</c:v>
                </c:pt>
                <c:pt idx="96">
                  <c:v>2851.5</c:v>
                </c:pt>
                <c:pt idx="97">
                  <c:v>2849.5</c:v>
                </c:pt>
                <c:pt idx="98">
                  <c:v>2851</c:v>
                </c:pt>
                <c:pt idx="99">
                  <c:v>2850.5</c:v>
                </c:pt>
                <c:pt idx="100">
                  <c:v>2850.5</c:v>
                </c:pt>
                <c:pt idx="101">
                  <c:v>2851</c:v>
                </c:pt>
                <c:pt idx="102">
                  <c:v>2850</c:v>
                </c:pt>
                <c:pt idx="103">
                  <c:v>2850</c:v>
                </c:pt>
                <c:pt idx="104">
                  <c:v>2850</c:v>
                </c:pt>
                <c:pt idx="105">
                  <c:v>2850</c:v>
                </c:pt>
                <c:pt idx="106">
                  <c:v>2851</c:v>
                </c:pt>
                <c:pt idx="107">
                  <c:v>2851</c:v>
                </c:pt>
                <c:pt idx="108">
                  <c:v>2851.5</c:v>
                </c:pt>
                <c:pt idx="109">
                  <c:v>2851.5</c:v>
                </c:pt>
                <c:pt idx="110">
                  <c:v>2851.5</c:v>
                </c:pt>
                <c:pt idx="111">
                  <c:v>2851.5</c:v>
                </c:pt>
                <c:pt idx="112">
                  <c:v>2851.5</c:v>
                </c:pt>
                <c:pt idx="113">
                  <c:v>2851.5</c:v>
                </c:pt>
                <c:pt idx="114">
                  <c:v>2851</c:v>
                </c:pt>
                <c:pt idx="115">
                  <c:v>2851.5</c:v>
                </c:pt>
                <c:pt idx="116">
                  <c:v>2851.5</c:v>
                </c:pt>
                <c:pt idx="117">
                  <c:v>2851</c:v>
                </c:pt>
                <c:pt idx="118">
                  <c:v>2851</c:v>
                </c:pt>
                <c:pt idx="119">
                  <c:v>2851.5</c:v>
                </c:pt>
                <c:pt idx="120">
                  <c:v>2851</c:v>
                </c:pt>
                <c:pt idx="121">
                  <c:v>2851.5</c:v>
                </c:pt>
                <c:pt idx="122">
                  <c:v>2851.5</c:v>
                </c:pt>
                <c:pt idx="123">
                  <c:v>2851.5</c:v>
                </c:pt>
                <c:pt idx="124">
                  <c:v>2850</c:v>
                </c:pt>
                <c:pt idx="125">
                  <c:v>2851</c:v>
                </c:pt>
                <c:pt idx="126">
                  <c:v>2851</c:v>
                </c:pt>
                <c:pt idx="127">
                  <c:v>2851</c:v>
                </c:pt>
                <c:pt idx="128">
                  <c:v>2851</c:v>
                </c:pt>
                <c:pt idx="129">
                  <c:v>2850</c:v>
                </c:pt>
                <c:pt idx="130">
                  <c:v>2849</c:v>
                </c:pt>
                <c:pt idx="131">
                  <c:v>2849.5</c:v>
                </c:pt>
                <c:pt idx="132">
                  <c:v>2849.5</c:v>
                </c:pt>
                <c:pt idx="133">
                  <c:v>2850</c:v>
                </c:pt>
                <c:pt idx="134">
                  <c:v>2849.5</c:v>
                </c:pt>
                <c:pt idx="135">
                  <c:v>2849.5</c:v>
                </c:pt>
                <c:pt idx="136">
                  <c:v>2849.5</c:v>
                </c:pt>
                <c:pt idx="137">
                  <c:v>2849.5</c:v>
                </c:pt>
                <c:pt idx="138">
                  <c:v>2849.5</c:v>
                </c:pt>
                <c:pt idx="139">
                  <c:v>2849.5</c:v>
                </c:pt>
                <c:pt idx="140">
                  <c:v>2849.5</c:v>
                </c:pt>
                <c:pt idx="141">
                  <c:v>2849.5</c:v>
                </c:pt>
                <c:pt idx="142">
                  <c:v>2849.5</c:v>
                </c:pt>
                <c:pt idx="143">
                  <c:v>2849.5</c:v>
                </c:pt>
                <c:pt idx="144">
                  <c:v>2850</c:v>
                </c:pt>
                <c:pt idx="145">
                  <c:v>2848.5</c:v>
                </c:pt>
                <c:pt idx="146">
                  <c:v>2849.5</c:v>
                </c:pt>
                <c:pt idx="147">
                  <c:v>2850.5</c:v>
                </c:pt>
                <c:pt idx="148">
                  <c:v>2851</c:v>
                </c:pt>
                <c:pt idx="149">
                  <c:v>2850.5</c:v>
                </c:pt>
                <c:pt idx="150">
                  <c:v>2849.5</c:v>
                </c:pt>
                <c:pt idx="151">
                  <c:v>2849.5</c:v>
                </c:pt>
                <c:pt idx="152">
                  <c:v>2850</c:v>
                </c:pt>
                <c:pt idx="153">
                  <c:v>2850.5</c:v>
                </c:pt>
                <c:pt idx="154">
                  <c:v>2850</c:v>
                </c:pt>
                <c:pt idx="155">
                  <c:v>2849.5</c:v>
                </c:pt>
                <c:pt idx="156">
                  <c:v>2850</c:v>
                </c:pt>
                <c:pt idx="157">
                  <c:v>2849.5</c:v>
                </c:pt>
                <c:pt idx="158">
                  <c:v>2849.5</c:v>
                </c:pt>
                <c:pt idx="159">
                  <c:v>2849.5</c:v>
                </c:pt>
                <c:pt idx="160">
                  <c:v>2849.5</c:v>
                </c:pt>
                <c:pt idx="161">
                  <c:v>2849.5</c:v>
                </c:pt>
                <c:pt idx="162">
                  <c:v>2849.5</c:v>
                </c:pt>
                <c:pt idx="163">
                  <c:v>2848.5</c:v>
                </c:pt>
                <c:pt idx="164">
                  <c:v>2849.5</c:v>
                </c:pt>
                <c:pt idx="165">
                  <c:v>2849.5</c:v>
                </c:pt>
                <c:pt idx="166">
                  <c:v>2849</c:v>
                </c:pt>
                <c:pt idx="167">
                  <c:v>2849.5</c:v>
                </c:pt>
                <c:pt idx="168">
                  <c:v>2849.5</c:v>
                </c:pt>
                <c:pt idx="169">
                  <c:v>2849.5</c:v>
                </c:pt>
                <c:pt idx="170">
                  <c:v>2849.5</c:v>
                </c:pt>
                <c:pt idx="171">
                  <c:v>2849</c:v>
                </c:pt>
                <c:pt idx="172">
                  <c:v>2849.5</c:v>
                </c:pt>
                <c:pt idx="173">
                  <c:v>2850</c:v>
                </c:pt>
                <c:pt idx="174">
                  <c:v>2849.5</c:v>
                </c:pt>
                <c:pt idx="175">
                  <c:v>2849.5</c:v>
                </c:pt>
                <c:pt idx="176">
                  <c:v>2849.5</c:v>
                </c:pt>
                <c:pt idx="177">
                  <c:v>2849</c:v>
                </c:pt>
                <c:pt idx="178">
                  <c:v>2849</c:v>
                </c:pt>
                <c:pt idx="179">
                  <c:v>2849.5</c:v>
                </c:pt>
                <c:pt idx="180">
                  <c:v>2849.5</c:v>
                </c:pt>
                <c:pt idx="181">
                  <c:v>2849</c:v>
                </c:pt>
                <c:pt idx="182">
                  <c:v>2849.5</c:v>
                </c:pt>
                <c:pt idx="183">
                  <c:v>2849.5</c:v>
                </c:pt>
                <c:pt idx="184">
                  <c:v>2849.5</c:v>
                </c:pt>
                <c:pt idx="185">
                  <c:v>2849</c:v>
                </c:pt>
                <c:pt idx="186">
                  <c:v>2849.5</c:v>
                </c:pt>
                <c:pt idx="187">
                  <c:v>2849.5</c:v>
                </c:pt>
                <c:pt idx="188">
                  <c:v>2849</c:v>
                </c:pt>
                <c:pt idx="189">
                  <c:v>2849</c:v>
                </c:pt>
                <c:pt idx="190">
                  <c:v>2849.5</c:v>
                </c:pt>
                <c:pt idx="191">
                  <c:v>2851</c:v>
                </c:pt>
                <c:pt idx="192">
                  <c:v>2850</c:v>
                </c:pt>
                <c:pt idx="193">
                  <c:v>2850</c:v>
                </c:pt>
                <c:pt idx="194">
                  <c:v>2849.5</c:v>
                </c:pt>
                <c:pt idx="195">
                  <c:v>2849.5</c:v>
                </c:pt>
                <c:pt idx="196">
                  <c:v>2849.5</c:v>
                </c:pt>
                <c:pt idx="197">
                  <c:v>2850</c:v>
                </c:pt>
                <c:pt idx="198">
                  <c:v>2850</c:v>
                </c:pt>
                <c:pt idx="199">
                  <c:v>2850.5</c:v>
                </c:pt>
                <c:pt idx="200">
                  <c:v>2851</c:v>
                </c:pt>
                <c:pt idx="201">
                  <c:v>2850.5</c:v>
                </c:pt>
                <c:pt idx="202">
                  <c:v>2851</c:v>
                </c:pt>
                <c:pt idx="203">
                  <c:v>2851</c:v>
                </c:pt>
                <c:pt idx="204">
                  <c:v>2851</c:v>
                </c:pt>
                <c:pt idx="205">
                  <c:v>2851</c:v>
                </c:pt>
                <c:pt idx="206">
                  <c:v>2851</c:v>
                </c:pt>
                <c:pt idx="207">
                  <c:v>2851</c:v>
                </c:pt>
                <c:pt idx="208">
                  <c:v>2851</c:v>
                </c:pt>
                <c:pt idx="209">
                  <c:v>2851.5</c:v>
                </c:pt>
                <c:pt idx="210">
                  <c:v>2851</c:v>
                </c:pt>
                <c:pt idx="211">
                  <c:v>2851</c:v>
                </c:pt>
                <c:pt idx="212">
                  <c:v>2852</c:v>
                </c:pt>
                <c:pt idx="213">
                  <c:v>2852</c:v>
                </c:pt>
                <c:pt idx="214">
                  <c:v>2852</c:v>
                </c:pt>
                <c:pt idx="215">
                  <c:v>2852</c:v>
                </c:pt>
                <c:pt idx="216">
                  <c:v>2851</c:v>
                </c:pt>
                <c:pt idx="217">
                  <c:v>2851</c:v>
                </c:pt>
                <c:pt idx="218">
                  <c:v>2851</c:v>
                </c:pt>
                <c:pt idx="219">
                  <c:v>2852</c:v>
                </c:pt>
                <c:pt idx="220">
                  <c:v>2852</c:v>
                </c:pt>
                <c:pt idx="221">
                  <c:v>2852</c:v>
                </c:pt>
                <c:pt idx="222">
                  <c:v>2852</c:v>
                </c:pt>
                <c:pt idx="223">
                  <c:v>2852</c:v>
                </c:pt>
                <c:pt idx="224">
                  <c:v>2852</c:v>
                </c:pt>
                <c:pt idx="225">
                  <c:v>2851</c:v>
                </c:pt>
                <c:pt idx="226">
                  <c:v>2851.5</c:v>
                </c:pt>
                <c:pt idx="227">
                  <c:v>2852</c:v>
                </c:pt>
                <c:pt idx="228">
                  <c:v>2852</c:v>
                </c:pt>
                <c:pt idx="229">
                  <c:v>2852</c:v>
                </c:pt>
                <c:pt idx="230">
                  <c:v>2852</c:v>
                </c:pt>
                <c:pt idx="231">
                  <c:v>2852</c:v>
                </c:pt>
                <c:pt idx="232">
                  <c:v>2853</c:v>
                </c:pt>
                <c:pt idx="233">
                  <c:v>2853</c:v>
                </c:pt>
                <c:pt idx="234">
                  <c:v>2853</c:v>
                </c:pt>
                <c:pt idx="235">
                  <c:v>2853</c:v>
                </c:pt>
                <c:pt idx="236">
                  <c:v>2853</c:v>
                </c:pt>
                <c:pt idx="237">
                  <c:v>2853</c:v>
                </c:pt>
                <c:pt idx="238">
                  <c:v>2852</c:v>
                </c:pt>
                <c:pt idx="239">
                  <c:v>2852</c:v>
                </c:pt>
                <c:pt idx="240">
                  <c:v>2852</c:v>
                </c:pt>
                <c:pt idx="241">
                  <c:v>2852</c:v>
                </c:pt>
                <c:pt idx="242">
                  <c:v>2852</c:v>
                </c:pt>
                <c:pt idx="243">
                  <c:v>2852</c:v>
                </c:pt>
                <c:pt idx="244">
                  <c:v>2852</c:v>
                </c:pt>
                <c:pt idx="245">
                  <c:v>2852.5</c:v>
                </c:pt>
                <c:pt idx="246">
                  <c:v>2852</c:v>
                </c:pt>
                <c:pt idx="247">
                  <c:v>2853</c:v>
                </c:pt>
                <c:pt idx="248">
                  <c:v>2852.5</c:v>
                </c:pt>
                <c:pt idx="249">
                  <c:v>2853</c:v>
                </c:pt>
                <c:pt idx="250">
                  <c:v>2853</c:v>
                </c:pt>
                <c:pt idx="251">
                  <c:v>2853</c:v>
                </c:pt>
                <c:pt idx="252">
                  <c:v>2853</c:v>
                </c:pt>
                <c:pt idx="253">
                  <c:v>2853</c:v>
                </c:pt>
                <c:pt idx="254">
                  <c:v>2853</c:v>
                </c:pt>
                <c:pt idx="255">
                  <c:v>2852</c:v>
                </c:pt>
                <c:pt idx="256">
                  <c:v>2852.5</c:v>
                </c:pt>
                <c:pt idx="257">
                  <c:v>2852</c:v>
                </c:pt>
                <c:pt idx="258">
                  <c:v>2853</c:v>
                </c:pt>
                <c:pt idx="259">
                  <c:v>2853</c:v>
                </c:pt>
                <c:pt idx="260">
                  <c:v>2852</c:v>
                </c:pt>
                <c:pt idx="261">
                  <c:v>2853</c:v>
                </c:pt>
                <c:pt idx="262">
                  <c:v>2853</c:v>
                </c:pt>
                <c:pt idx="263">
                  <c:v>2852</c:v>
                </c:pt>
                <c:pt idx="264">
                  <c:v>2851.5</c:v>
                </c:pt>
                <c:pt idx="265">
                  <c:v>2852</c:v>
                </c:pt>
                <c:pt idx="266">
                  <c:v>2852</c:v>
                </c:pt>
                <c:pt idx="267">
                  <c:v>2851.5</c:v>
                </c:pt>
                <c:pt idx="268">
                  <c:v>2853.5</c:v>
                </c:pt>
                <c:pt idx="269">
                  <c:v>2853.5</c:v>
                </c:pt>
                <c:pt idx="270">
                  <c:v>2856.5</c:v>
                </c:pt>
                <c:pt idx="271">
                  <c:v>2856.5</c:v>
                </c:pt>
                <c:pt idx="272">
                  <c:v>2855.5</c:v>
                </c:pt>
                <c:pt idx="273">
                  <c:v>2857</c:v>
                </c:pt>
                <c:pt idx="274">
                  <c:v>2859</c:v>
                </c:pt>
                <c:pt idx="275">
                  <c:v>2862.5</c:v>
                </c:pt>
                <c:pt idx="276">
                  <c:v>2862.5</c:v>
                </c:pt>
                <c:pt idx="277">
                  <c:v>2864.5</c:v>
                </c:pt>
                <c:pt idx="278">
                  <c:v>2864.5</c:v>
                </c:pt>
                <c:pt idx="279">
                  <c:v>2865.5</c:v>
                </c:pt>
                <c:pt idx="280">
                  <c:v>2867.5</c:v>
                </c:pt>
                <c:pt idx="281">
                  <c:v>2868</c:v>
                </c:pt>
                <c:pt idx="282">
                  <c:v>2868.5</c:v>
                </c:pt>
                <c:pt idx="283">
                  <c:v>2868.5</c:v>
                </c:pt>
                <c:pt idx="284">
                  <c:v>2871.5</c:v>
                </c:pt>
                <c:pt idx="285">
                  <c:v>2872.5</c:v>
                </c:pt>
                <c:pt idx="286">
                  <c:v>2877.5</c:v>
                </c:pt>
                <c:pt idx="287">
                  <c:v>2880</c:v>
                </c:pt>
                <c:pt idx="288">
                  <c:v>2883</c:v>
                </c:pt>
                <c:pt idx="289">
                  <c:v>2890</c:v>
                </c:pt>
                <c:pt idx="290">
                  <c:v>2895</c:v>
                </c:pt>
                <c:pt idx="291">
                  <c:v>2883</c:v>
                </c:pt>
                <c:pt idx="292">
                  <c:v>2887.5</c:v>
                </c:pt>
                <c:pt idx="293">
                  <c:v>2897.5</c:v>
                </c:pt>
                <c:pt idx="294">
                  <c:v>2902.5</c:v>
                </c:pt>
                <c:pt idx="295">
                  <c:v>2912.5</c:v>
                </c:pt>
                <c:pt idx="296">
                  <c:v>2920</c:v>
                </c:pt>
                <c:pt idx="297">
                  <c:v>2935</c:v>
                </c:pt>
                <c:pt idx="298">
                  <c:v>2980</c:v>
                </c:pt>
                <c:pt idx="299">
                  <c:v>2960</c:v>
                </c:pt>
                <c:pt idx="300">
                  <c:v>2965</c:v>
                </c:pt>
                <c:pt idx="301">
                  <c:v>2990</c:v>
                </c:pt>
                <c:pt idx="302">
                  <c:v>3000</c:v>
                </c:pt>
                <c:pt idx="303">
                  <c:v>3035</c:v>
                </c:pt>
                <c:pt idx="304">
                  <c:v>3100</c:v>
                </c:pt>
                <c:pt idx="305">
                  <c:v>3120</c:v>
                </c:pt>
                <c:pt idx="306">
                  <c:v>3145</c:v>
                </c:pt>
                <c:pt idx="307">
                  <c:v>3170</c:v>
                </c:pt>
                <c:pt idx="308">
                  <c:v>3175</c:v>
                </c:pt>
                <c:pt idx="309">
                  <c:v>3195</c:v>
                </c:pt>
                <c:pt idx="310">
                  <c:v>3125</c:v>
                </c:pt>
                <c:pt idx="311">
                  <c:v>3125</c:v>
                </c:pt>
                <c:pt idx="312">
                  <c:v>3155</c:v>
                </c:pt>
                <c:pt idx="313">
                  <c:v>3170</c:v>
                </c:pt>
                <c:pt idx="314">
                  <c:v>3165</c:v>
                </c:pt>
                <c:pt idx="315">
                  <c:v>3175</c:v>
                </c:pt>
                <c:pt idx="316">
                  <c:v>3177.5</c:v>
                </c:pt>
                <c:pt idx="317">
                  <c:v>3125</c:v>
                </c:pt>
                <c:pt idx="318">
                  <c:v>3145</c:v>
                </c:pt>
                <c:pt idx="319">
                  <c:v>3140</c:v>
                </c:pt>
                <c:pt idx="320">
                  <c:v>3130</c:v>
                </c:pt>
                <c:pt idx="321">
                  <c:v>3110</c:v>
                </c:pt>
                <c:pt idx="322">
                  <c:v>3090</c:v>
                </c:pt>
                <c:pt idx="323">
                  <c:v>3110</c:v>
                </c:pt>
                <c:pt idx="324">
                  <c:v>3090</c:v>
                </c:pt>
                <c:pt idx="325">
                  <c:v>3090</c:v>
                </c:pt>
                <c:pt idx="326">
                  <c:v>3107.5</c:v>
                </c:pt>
                <c:pt idx="327">
                  <c:v>3110</c:v>
                </c:pt>
                <c:pt idx="328">
                  <c:v>3112.5</c:v>
                </c:pt>
                <c:pt idx="329">
                  <c:v>3110</c:v>
                </c:pt>
                <c:pt idx="330">
                  <c:v>3090</c:v>
                </c:pt>
                <c:pt idx="331">
                  <c:v>3106</c:v>
                </c:pt>
                <c:pt idx="332">
                  <c:v>3097.5</c:v>
                </c:pt>
                <c:pt idx="333">
                  <c:v>3107.5</c:v>
                </c:pt>
                <c:pt idx="334">
                  <c:v>3108.5</c:v>
                </c:pt>
                <c:pt idx="335">
                  <c:v>3105</c:v>
                </c:pt>
                <c:pt idx="336">
                  <c:v>3110</c:v>
                </c:pt>
                <c:pt idx="337">
                  <c:v>3120</c:v>
                </c:pt>
                <c:pt idx="338">
                  <c:v>3125</c:v>
                </c:pt>
                <c:pt idx="339">
                  <c:v>3130</c:v>
                </c:pt>
                <c:pt idx="340">
                  <c:v>3130</c:v>
                </c:pt>
                <c:pt idx="341">
                  <c:v>3131.5</c:v>
                </c:pt>
                <c:pt idx="342">
                  <c:v>3131.5</c:v>
                </c:pt>
                <c:pt idx="343">
                  <c:v>3132.5</c:v>
                </c:pt>
                <c:pt idx="344">
                  <c:v>3130.5</c:v>
                </c:pt>
                <c:pt idx="345">
                  <c:v>3127.5</c:v>
                </c:pt>
                <c:pt idx="346">
                  <c:v>3127.5</c:v>
                </c:pt>
                <c:pt idx="347">
                  <c:v>3124</c:v>
                </c:pt>
                <c:pt idx="348">
                  <c:v>3124</c:v>
                </c:pt>
                <c:pt idx="349">
                  <c:v>3121.5</c:v>
                </c:pt>
                <c:pt idx="350">
                  <c:v>3122.5</c:v>
                </c:pt>
                <c:pt idx="351">
                  <c:v>3122.5</c:v>
                </c:pt>
                <c:pt idx="352">
                  <c:v>3127</c:v>
                </c:pt>
                <c:pt idx="353">
                  <c:v>3125.5</c:v>
                </c:pt>
                <c:pt idx="354">
                  <c:v>3124.5</c:v>
                </c:pt>
                <c:pt idx="355">
                  <c:v>3125.5</c:v>
                </c:pt>
                <c:pt idx="356">
                  <c:v>3125</c:v>
                </c:pt>
                <c:pt idx="357">
                  <c:v>3124</c:v>
                </c:pt>
                <c:pt idx="358">
                  <c:v>3124</c:v>
                </c:pt>
                <c:pt idx="359">
                  <c:v>3125</c:v>
                </c:pt>
                <c:pt idx="360">
                  <c:v>3125</c:v>
                </c:pt>
                <c:pt idx="361">
                  <c:v>3124.5</c:v>
                </c:pt>
                <c:pt idx="362">
                  <c:v>3125</c:v>
                </c:pt>
                <c:pt idx="363">
                  <c:v>3125</c:v>
                </c:pt>
                <c:pt idx="364">
                  <c:v>3129</c:v>
                </c:pt>
                <c:pt idx="365">
                  <c:v>3135</c:v>
                </c:pt>
                <c:pt idx="366">
                  <c:v>3144</c:v>
                </c:pt>
                <c:pt idx="367">
                  <c:v>3153.5</c:v>
                </c:pt>
                <c:pt idx="368">
                  <c:v>3155</c:v>
                </c:pt>
                <c:pt idx="369">
                  <c:v>3150</c:v>
                </c:pt>
                <c:pt idx="370">
                  <c:v>3147.5</c:v>
                </c:pt>
                <c:pt idx="371">
                  <c:v>3151</c:v>
                </c:pt>
                <c:pt idx="372">
                  <c:v>3157.5</c:v>
                </c:pt>
                <c:pt idx="373">
                  <c:v>3162.5</c:v>
                </c:pt>
                <c:pt idx="374">
                  <c:v>3172.5</c:v>
                </c:pt>
                <c:pt idx="375">
                  <c:v>3163.5</c:v>
                </c:pt>
                <c:pt idx="376">
                  <c:v>3165</c:v>
                </c:pt>
                <c:pt idx="377">
                  <c:v>3162.5</c:v>
                </c:pt>
                <c:pt idx="378">
                  <c:v>3177.5</c:v>
                </c:pt>
                <c:pt idx="379">
                  <c:v>3172.5</c:v>
                </c:pt>
                <c:pt idx="380">
                  <c:v>3180</c:v>
                </c:pt>
                <c:pt idx="381">
                  <c:v>3177.5</c:v>
                </c:pt>
                <c:pt idx="382">
                  <c:v>3176.5</c:v>
                </c:pt>
                <c:pt idx="383">
                  <c:v>3181.5</c:v>
                </c:pt>
                <c:pt idx="384">
                  <c:v>3187.5</c:v>
                </c:pt>
                <c:pt idx="385">
                  <c:v>3186.5</c:v>
                </c:pt>
                <c:pt idx="386">
                  <c:v>3185</c:v>
                </c:pt>
                <c:pt idx="387">
                  <c:v>3193.5</c:v>
                </c:pt>
                <c:pt idx="388">
                  <c:v>3203</c:v>
                </c:pt>
                <c:pt idx="389">
                  <c:v>3206.5</c:v>
                </c:pt>
                <c:pt idx="390">
                  <c:v>3206.5</c:v>
                </c:pt>
                <c:pt idx="391">
                  <c:v>3204</c:v>
                </c:pt>
                <c:pt idx="392">
                  <c:v>3195</c:v>
                </c:pt>
                <c:pt idx="393">
                  <c:v>3195</c:v>
                </c:pt>
                <c:pt idx="394">
                  <c:v>3193.5</c:v>
                </c:pt>
                <c:pt idx="395">
                  <c:v>3200</c:v>
                </c:pt>
                <c:pt idx="396">
                  <c:v>3194</c:v>
                </c:pt>
                <c:pt idx="397">
                  <c:v>3199</c:v>
                </c:pt>
                <c:pt idx="398">
                  <c:v>3204</c:v>
                </c:pt>
                <c:pt idx="399">
                  <c:v>3212.5</c:v>
                </c:pt>
                <c:pt idx="400">
                  <c:v>3210</c:v>
                </c:pt>
                <c:pt idx="401">
                  <c:v>3211.5</c:v>
                </c:pt>
                <c:pt idx="402">
                  <c:v>3210</c:v>
                </c:pt>
                <c:pt idx="403">
                  <c:v>3209</c:v>
                </c:pt>
                <c:pt idx="404">
                  <c:v>3211.5</c:v>
                </c:pt>
                <c:pt idx="405">
                  <c:v>3215.5</c:v>
                </c:pt>
                <c:pt idx="406">
                  <c:v>3215.5</c:v>
                </c:pt>
                <c:pt idx="407">
                  <c:v>3218.5</c:v>
                </c:pt>
                <c:pt idx="408">
                  <c:v>3227.5</c:v>
                </c:pt>
                <c:pt idx="409">
                  <c:v>3225</c:v>
                </c:pt>
                <c:pt idx="410">
                  <c:v>3235</c:v>
                </c:pt>
                <c:pt idx="411">
                  <c:v>3240</c:v>
                </c:pt>
                <c:pt idx="412">
                  <c:v>3235</c:v>
                </c:pt>
                <c:pt idx="413">
                  <c:v>3240</c:v>
                </c:pt>
                <c:pt idx="414">
                  <c:v>3257</c:v>
                </c:pt>
                <c:pt idx="415">
                  <c:v>3260.5</c:v>
                </c:pt>
                <c:pt idx="416">
                  <c:v>3271</c:v>
                </c:pt>
                <c:pt idx="417">
                  <c:v>3290</c:v>
                </c:pt>
                <c:pt idx="418">
                  <c:v>3325</c:v>
                </c:pt>
                <c:pt idx="419">
                  <c:v>3340</c:v>
                </c:pt>
                <c:pt idx="420">
                  <c:v>3390</c:v>
                </c:pt>
                <c:pt idx="421">
                  <c:v>3410</c:v>
                </c:pt>
                <c:pt idx="422">
                  <c:v>3427.5</c:v>
                </c:pt>
                <c:pt idx="423">
                  <c:v>3424</c:v>
                </c:pt>
                <c:pt idx="424">
                  <c:v>3400</c:v>
                </c:pt>
                <c:pt idx="425">
                  <c:v>3425</c:v>
                </c:pt>
                <c:pt idx="426">
                  <c:v>3450</c:v>
                </c:pt>
                <c:pt idx="427">
                  <c:v>3470</c:v>
                </c:pt>
                <c:pt idx="428">
                  <c:v>3494</c:v>
                </c:pt>
                <c:pt idx="429">
                  <c:v>3550</c:v>
                </c:pt>
                <c:pt idx="430">
                  <c:v>3535</c:v>
                </c:pt>
                <c:pt idx="431">
                  <c:v>3505</c:v>
                </c:pt>
                <c:pt idx="432">
                  <c:v>3485</c:v>
                </c:pt>
                <c:pt idx="433">
                  <c:v>3445</c:v>
                </c:pt>
                <c:pt idx="434">
                  <c:v>3440</c:v>
                </c:pt>
                <c:pt idx="435">
                  <c:v>3465</c:v>
                </c:pt>
                <c:pt idx="436">
                  <c:v>3470</c:v>
                </c:pt>
                <c:pt idx="437">
                  <c:v>3444</c:v>
                </c:pt>
                <c:pt idx="438">
                  <c:v>3435</c:v>
                </c:pt>
                <c:pt idx="439">
                  <c:v>3440</c:v>
                </c:pt>
                <c:pt idx="440">
                  <c:v>3430</c:v>
                </c:pt>
                <c:pt idx="441">
                  <c:v>3422.5</c:v>
                </c:pt>
                <c:pt idx="442">
                  <c:v>3417.5</c:v>
                </c:pt>
                <c:pt idx="443">
                  <c:v>3416</c:v>
                </c:pt>
                <c:pt idx="444">
                  <c:v>3400</c:v>
                </c:pt>
                <c:pt idx="445">
                  <c:v>3412.5</c:v>
                </c:pt>
                <c:pt idx="446">
                  <c:v>3405</c:v>
                </c:pt>
                <c:pt idx="447">
                  <c:v>3413</c:v>
                </c:pt>
                <c:pt idx="448">
                  <c:v>3410</c:v>
                </c:pt>
                <c:pt idx="449">
                  <c:v>3415</c:v>
                </c:pt>
                <c:pt idx="450">
                  <c:v>3414</c:v>
                </c:pt>
                <c:pt idx="451">
                  <c:v>3407.5</c:v>
                </c:pt>
                <c:pt idx="452">
                  <c:v>3415</c:v>
                </c:pt>
                <c:pt idx="453">
                  <c:v>3417.5</c:v>
                </c:pt>
                <c:pt idx="454">
                  <c:v>3421.5</c:v>
                </c:pt>
                <c:pt idx="455">
                  <c:v>3420</c:v>
                </c:pt>
                <c:pt idx="456">
                  <c:v>3420</c:v>
                </c:pt>
                <c:pt idx="457">
                  <c:v>3419</c:v>
                </c:pt>
                <c:pt idx="458">
                  <c:v>3427.5</c:v>
                </c:pt>
                <c:pt idx="459">
                  <c:v>3427.5</c:v>
                </c:pt>
                <c:pt idx="460">
                  <c:v>3427</c:v>
                </c:pt>
                <c:pt idx="461">
                  <c:v>3427.5</c:v>
                </c:pt>
                <c:pt idx="462">
                  <c:v>3440</c:v>
                </c:pt>
                <c:pt idx="463">
                  <c:v>3440</c:v>
                </c:pt>
                <c:pt idx="464">
                  <c:v>3441</c:v>
                </c:pt>
                <c:pt idx="465">
                  <c:v>3430</c:v>
                </c:pt>
                <c:pt idx="466">
                  <c:v>3435</c:v>
                </c:pt>
                <c:pt idx="467">
                  <c:v>3427.5</c:v>
                </c:pt>
                <c:pt idx="468">
                  <c:v>3429</c:v>
                </c:pt>
                <c:pt idx="469">
                  <c:v>3434</c:v>
                </c:pt>
                <c:pt idx="470">
                  <c:v>3445</c:v>
                </c:pt>
                <c:pt idx="471">
                  <c:v>3440</c:v>
                </c:pt>
                <c:pt idx="472">
                  <c:v>3439</c:v>
                </c:pt>
                <c:pt idx="473">
                  <c:v>3440</c:v>
                </c:pt>
                <c:pt idx="474">
                  <c:v>3440</c:v>
                </c:pt>
                <c:pt idx="475">
                  <c:v>3440</c:v>
                </c:pt>
                <c:pt idx="476">
                  <c:v>3442.5</c:v>
                </c:pt>
                <c:pt idx="477">
                  <c:v>3442.5</c:v>
                </c:pt>
                <c:pt idx="478">
                  <c:v>3443</c:v>
                </c:pt>
                <c:pt idx="479">
                  <c:v>3444.5</c:v>
                </c:pt>
                <c:pt idx="480">
                  <c:v>3444.5</c:v>
                </c:pt>
                <c:pt idx="481">
                  <c:v>3448.5</c:v>
                </c:pt>
                <c:pt idx="482">
                  <c:v>3448</c:v>
                </c:pt>
                <c:pt idx="483">
                  <c:v>3449.5</c:v>
                </c:pt>
                <c:pt idx="484">
                  <c:v>3449.5</c:v>
                </c:pt>
                <c:pt idx="485">
                  <c:v>3448.5</c:v>
                </c:pt>
                <c:pt idx="486">
                  <c:v>3455</c:v>
                </c:pt>
                <c:pt idx="487">
                  <c:v>3456</c:v>
                </c:pt>
                <c:pt idx="488">
                  <c:v>3458</c:v>
                </c:pt>
                <c:pt idx="489">
                  <c:v>3467.5</c:v>
                </c:pt>
                <c:pt idx="490">
                  <c:v>3460</c:v>
                </c:pt>
                <c:pt idx="491">
                  <c:v>3464</c:v>
                </c:pt>
                <c:pt idx="492">
                  <c:v>3461.5</c:v>
                </c:pt>
                <c:pt idx="493">
                  <c:v>3462.5</c:v>
                </c:pt>
                <c:pt idx="494">
                  <c:v>3469</c:v>
                </c:pt>
                <c:pt idx="495">
                  <c:v>3470</c:v>
                </c:pt>
                <c:pt idx="496">
                  <c:v>3470</c:v>
                </c:pt>
                <c:pt idx="497">
                  <c:v>3470</c:v>
                </c:pt>
                <c:pt idx="498">
                  <c:v>3470</c:v>
                </c:pt>
                <c:pt idx="499">
                  <c:v>3470</c:v>
                </c:pt>
                <c:pt idx="500">
                  <c:v>3470</c:v>
                </c:pt>
                <c:pt idx="501">
                  <c:v>3470</c:v>
                </c:pt>
                <c:pt idx="502">
                  <c:v>3475</c:v>
                </c:pt>
                <c:pt idx="503">
                  <c:v>3475</c:v>
                </c:pt>
                <c:pt idx="504">
                  <c:v>3480</c:v>
                </c:pt>
                <c:pt idx="505">
                  <c:v>3480</c:v>
                </c:pt>
                <c:pt idx="506">
                  <c:v>3481</c:v>
                </c:pt>
                <c:pt idx="507">
                  <c:v>3480</c:v>
                </c:pt>
                <c:pt idx="508">
                  <c:v>3482.5</c:v>
                </c:pt>
                <c:pt idx="509">
                  <c:v>3487.5</c:v>
                </c:pt>
                <c:pt idx="510">
                  <c:v>3490</c:v>
                </c:pt>
                <c:pt idx="511">
                  <c:v>3488</c:v>
                </c:pt>
                <c:pt idx="512">
                  <c:v>3497.5</c:v>
                </c:pt>
                <c:pt idx="513">
                  <c:v>3504</c:v>
                </c:pt>
                <c:pt idx="514">
                  <c:v>3502.5</c:v>
                </c:pt>
                <c:pt idx="515">
                  <c:v>3497.5</c:v>
                </c:pt>
                <c:pt idx="516">
                  <c:v>3500</c:v>
                </c:pt>
                <c:pt idx="517">
                  <c:v>3507.5</c:v>
                </c:pt>
                <c:pt idx="518">
                  <c:v>3508.5</c:v>
                </c:pt>
                <c:pt idx="519">
                  <c:v>3513</c:v>
                </c:pt>
                <c:pt idx="520">
                  <c:v>3512.5</c:v>
                </c:pt>
                <c:pt idx="521">
                  <c:v>3509</c:v>
                </c:pt>
                <c:pt idx="522">
                  <c:v>3508.5</c:v>
                </c:pt>
                <c:pt idx="523">
                  <c:v>3510</c:v>
                </c:pt>
                <c:pt idx="524">
                  <c:v>3512.5</c:v>
                </c:pt>
                <c:pt idx="525">
                  <c:v>3517.5</c:v>
                </c:pt>
                <c:pt idx="526">
                  <c:v>3517.5</c:v>
                </c:pt>
                <c:pt idx="527">
                  <c:v>3518.5</c:v>
                </c:pt>
                <c:pt idx="528">
                  <c:v>3519.5</c:v>
                </c:pt>
                <c:pt idx="529">
                  <c:v>3524</c:v>
                </c:pt>
                <c:pt idx="530">
                  <c:v>3525.5</c:v>
                </c:pt>
                <c:pt idx="531">
                  <c:v>3525.5</c:v>
                </c:pt>
                <c:pt idx="532">
                  <c:v>3529</c:v>
                </c:pt>
                <c:pt idx="533">
                  <c:v>3527.5</c:v>
                </c:pt>
                <c:pt idx="534">
                  <c:v>3528.5</c:v>
                </c:pt>
                <c:pt idx="535">
                  <c:v>3532.5</c:v>
                </c:pt>
                <c:pt idx="536">
                  <c:v>3532.5</c:v>
                </c:pt>
                <c:pt idx="537">
                  <c:v>3532.5</c:v>
                </c:pt>
                <c:pt idx="538">
                  <c:v>3532.5</c:v>
                </c:pt>
                <c:pt idx="539">
                  <c:v>3530</c:v>
                </c:pt>
                <c:pt idx="540">
                  <c:v>3530</c:v>
                </c:pt>
                <c:pt idx="541">
                  <c:v>3531.5</c:v>
                </c:pt>
                <c:pt idx="542">
                  <c:v>3532.5</c:v>
                </c:pt>
                <c:pt idx="543">
                  <c:v>3532.5</c:v>
                </c:pt>
                <c:pt idx="544">
                  <c:v>3529.5</c:v>
                </c:pt>
                <c:pt idx="545">
                  <c:v>3529</c:v>
                </c:pt>
                <c:pt idx="546">
                  <c:v>3528</c:v>
                </c:pt>
                <c:pt idx="547">
                  <c:v>3528.5</c:v>
                </c:pt>
                <c:pt idx="548">
                  <c:v>3529.5</c:v>
                </c:pt>
                <c:pt idx="549">
                  <c:v>3529.5</c:v>
                </c:pt>
                <c:pt idx="550">
                  <c:v>3525.5</c:v>
                </c:pt>
                <c:pt idx="551">
                  <c:v>3523.5</c:v>
                </c:pt>
                <c:pt idx="552">
                  <c:v>3522.5</c:v>
                </c:pt>
                <c:pt idx="553">
                  <c:v>3518.5</c:v>
                </c:pt>
                <c:pt idx="554">
                  <c:v>3517.5</c:v>
                </c:pt>
                <c:pt idx="555">
                  <c:v>3517.5</c:v>
                </c:pt>
                <c:pt idx="556">
                  <c:v>3515.5</c:v>
                </c:pt>
                <c:pt idx="557">
                  <c:v>3515</c:v>
                </c:pt>
                <c:pt idx="558">
                  <c:v>3510.5</c:v>
                </c:pt>
                <c:pt idx="559">
                  <c:v>3505</c:v>
                </c:pt>
                <c:pt idx="560">
                  <c:v>3505</c:v>
                </c:pt>
                <c:pt idx="561">
                  <c:v>3500</c:v>
                </c:pt>
                <c:pt idx="562">
                  <c:v>3500</c:v>
                </c:pt>
                <c:pt idx="563">
                  <c:v>3500</c:v>
                </c:pt>
                <c:pt idx="564">
                  <c:v>3497.5</c:v>
                </c:pt>
                <c:pt idx="565">
                  <c:v>3489</c:v>
                </c:pt>
                <c:pt idx="566">
                  <c:v>3490</c:v>
                </c:pt>
                <c:pt idx="567">
                  <c:v>3487.5</c:v>
                </c:pt>
                <c:pt idx="568">
                  <c:v>3488.5</c:v>
                </c:pt>
                <c:pt idx="569">
                  <c:v>3488.5</c:v>
                </c:pt>
                <c:pt idx="570">
                  <c:v>3485</c:v>
                </c:pt>
                <c:pt idx="571">
                  <c:v>3482.5</c:v>
                </c:pt>
                <c:pt idx="572">
                  <c:v>3483.5</c:v>
                </c:pt>
                <c:pt idx="573">
                  <c:v>3478.5</c:v>
                </c:pt>
                <c:pt idx="574">
                  <c:v>3475</c:v>
                </c:pt>
                <c:pt idx="575">
                  <c:v>3475</c:v>
                </c:pt>
                <c:pt idx="576">
                  <c:v>3469</c:v>
                </c:pt>
                <c:pt idx="577">
                  <c:v>3467.5</c:v>
                </c:pt>
                <c:pt idx="578">
                  <c:v>3470</c:v>
                </c:pt>
                <c:pt idx="579">
                  <c:v>3473.5</c:v>
                </c:pt>
                <c:pt idx="580">
                  <c:v>3471</c:v>
                </c:pt>
                <c:pt idx="581">
                  <c:v>3463.5</c:v>
                </c:pt>
                <c:pt idx="582">
                  <c:v>3467.5</c:v>
                </c:pt>
                <c:pt idx="583">
                  <c:v>3465</c:v>
                </c:pt>
                <c:pt idx="584">
                  <c:v>3462.5</c:v>
                </c:pt>
                <c:pt idx="585">
                  <c:v>3461</c:v>
                </c:pt>
                <c:pt idx="586">
                  <c:v>3459</c:v>
                </c:pt>
                <c:pt idx="587">
                  <c:v>3459</c:v>
                </c:pt>
                <c:pt idx="588">
                  <c:v>3459.5</c:v>
                </c:pt>
                <c:pt idx="589">
                  <c:v>3459</c:v>
                </c:pt>
                <c:pt idx="590">
                  <c:v>3459</c:v>
                </c:pt>
                <c:pt idx="591">
                  <c:v>3455</c:v>
                </c:pt>
                <c:pt idx="592">
                  <c:v>3450</c:v>
                </c:pt>
                <c:pt idx="593">
                  <c:v>3451</c:v>
                </c:pt>
                <c:pt idx="594">
                  <c:v>3450</c:v>
                </c:pt>
                <c:pt idx="595">
                  <c:v>3450</c:v>
                </c:pt>
                <c:pt idx="596">
                  <c:v>3444</c:v>
                </c:pt>
                <c:pt idx="597">
                  <c:v>3444</c:v>
                </c:pt>
                <c:pt idx="598">
                  <c:v>3444</c:v>
                </c:pt>
                <c:pt idx="599">
                  <c:v>3444</c:v>
                </c:pt>
                <c:pt idx="600">
                  <c:v>3445</c:v>
                </c:pt>
                <c:pt idx="601">
                  <c:v>3443.5</c:v>
                </c:pt>
                <c:pt idx="602">
                  <c:v>3444</c:v>
                </c:pt>
                <c:pt idx="603">
                  <c:v>3444</c:v>
                </c:pt>
                <c:pt idx="604">
                  <c:v>3444</c:v>
                </c:pt>
                <c:pt idx="605">
                  <c:v>3438.5</c:v>
                </c:pt>
                <c:pt idx="606">
                  <c:v>3438.5</c:v>
                </c:pt>
                <c:pt idx="607">
                  <c:v>3438.5</c:v>
                </c:pt>
                <c:pt idx="608">
                  <c:v>3440</c:v>
                </c:pt>
                <c:pt idx="609">
                  <c:v>3438.5</c:v>
                </c:pt>
                <c:pt idx="610">
                  <c:v>3435</c:v>
                </c:pt>
                <c:pt idx="611">
                  <c:v>3435</c:v>
                </c:pt>
                <c:pt idx="612">
                  <c:v>3433.5</c:v>
                </c:pt>
                <c:pt idx="613">
                  <c:v>3435.5</c:v>
                </c:pt>
                <c:pt idx="614">
                  <c:v>3435.5</c:v>
                </c:pt>
                <c:pt idx="615">
                  <c:v>3430</c:v>
                </c:pt>
                <c:pt idx="616">
                  <c:v>3430</c:v>
                </c:pt>
                <c:pt idx="617">
                  <c:v>3434</c:v>
                </c:pt>
                <c:pt idx="618">
                  <c:v>3433.5</c:v>
                </c:pt>
                <c:pt idx="619">
                  <c:v>3432.5</c:v>
                </c:pt>
                <c:pt idx="620">
                  <c:v>3433.5</c:v>
                </c:pt>
                <c:pt idx="621">
                  <c:v>3433</c:v>
                </c:pt>
                <c:pt idx="622">
                  <c:v>3437</c:v>
                </c:pt>
                <c:pt idx="623">
                  <c:v>3440.5</c:v>
                </c:pt>
                <c:pt idx="624">
                  <c:v>3445</c:v>
                </c:pt>
                <c:pt idx="625">
                  <c:v>3440</c:v>
                </c:pt>
                <c:pt idx="626">
                  <c:v>3442</c:v>
                </c:pt>
                <c:pt idx="627">
                  <c:v>3445.5</c:v>
                </c:pt>
                <c:pt idx="628">
                  <c:v>3451.5</c:v>
                </c:pt>
                <c:pt idx="629">
                  <c:v>3454.5</c:v>
                </c:pt>
                <c:pt idx="630">
                  <c:v>3455.5</c:v>
                </c:pt>
                <c:pt idx="631">
                  <c:v>3453.5</c:v>
                </c:pt>
                <c:pt idx="632">
                  <c:v>3453</c:v>
                </c:pt>
                <c:pt idx="633">
                  <c:v>3452.5</c:v>
                </c:pt>
                <c:pt idx="634">
                  <c:v>3453</c:v>
                </c:pt>
                <c:pt idx="635">
                  <c:v>3458.5</c:v>
                </c:pt>
                <c:pt idx="636">
                  <c:v>3458.5</c:v>
                </c:pt>
                <c:pt idx="637">
                  <c:v>3470</c:v>
                </c:pt>
                <c:pt idx="638">
                  <c:v>3470</c:v>
                </c:pt>
                <c:pt idx="639">
                  <c:v>3470</c:v>
                </c:pt>
                <c:pt idx="640">
                  <c:v>3470.5</c:v>
                </c:pt>
                <c:pt idx="641">
                  <c:v>3471</c:v>
                </c:pt>
                <c:pt idx="642">
                  <c:v>3472.5</c:v>
                </c:pt>
                <c:pt idx="643">
                  <c:v>3473</c:v>
                </c:pt>
                <c:pt idx="644">
                  <c:v>3474.5</c:v>
                </c:pt>
                <c:pt idx="645">
                  <c:v>3476.5</c:v>
                </c:pt>
                <c:pt idx="646">
                  <c:v>3474</c:v>
                </c:pt>
                <c:pt idx="647">
                  <c:v>3473</c:v>
                </c:pt>
                <c:pt idx="648">
                  <c:v>3477</c:v>
                </c:pt>
                <c:pt idx="649">
                  <c:v>3477.5</c:v>
                </c:pt>
                <c:pt idx="650">
                  <c:v>3474</c:v>
                </c:pt>
                <c:pt idx="651">
                  <c:v>3475</c:v>
                </c:pt>
                <c:pt idx="652">
                  <c:v>3475.5</c:v>
                </c:pt>
                <c:pt idx="653">
                  <c:v>3475.5</c:v>
                </c:pt>
                <c:pt idx="654">
                  <c:v>3476</c:v>
                </c:pt>
                <c:pt idx="655">
                  <c:v>3473</c:v>
                </c:pt>
                <c:pt idx="656">
                  <c:v>3475</c:v>
                </c:pt>
                <c:pt idx="657">
                  <c:v>3475</c:v>
                </c:pt>
                <c:pt idx="658">
                  <c:v>3473.5</c:v>
                </c:pt>
                <c:pt idx="659">
                  <c:v>3473</c:v>
                </c:pt>
                <c:pt idx="660">
                  <c:v>3472.5</c:v>
                </c:pt>
                <c:pt idx="661">
                  <c:v>3472.5</c:v>
                </c:pt>
                <c:pt idx="662">
                  <c:v>3472.5</c:v>
                </c:pt>
                <c:pt idx="663">
                  <c:v>3472</c:v>
                </c:pt>
                <c:pt idx="664">
                  <c:v>3467.5</c:v>
                </c:pt>
                <c:pt idx="665">
                  <c:v>3467.5</c:v>
                </c:pt>
                <c:pt idx="666">
                  <c:v>3472.5</c:v>
                </c:pt>
                <c:pt idx="667">
                  <c:v>3467.5</c:v>
                </c:pt>
                <c:pt idx="668">
                  <c:v>3466</c:v>
                </c:pt>
                <c:pt idx="669">
                  <c:v>3468.5</c:v>
                </c:pt>
                <c:pt idx="670">
                  <c:v>3465.5</c:v>
                </c:pt>
                <c:pt idx="671">
                  <c:v>3465</c:v>
                </c:pt>
                <c:pt idx="672">
                  <c:v>3464.5</c:v>
                </c:pt>
                <c:pt idx="673">
                  <c:v>3464.5</c:v>
                </c:pt>
                <c:pt idx="674">
                  <c:v>3464.5</c:v>
                </c:pt>
                <c:pt idx="675">
                  <c:v>3463.5</c:v>
                </c:pt>
                <c:pt idx="676">
                  <c:v>3462.5</c:v>
                </c:pt>
                <c:pt idx="677">
                  <c:v>3458.5</c:v>
                </c:pt>
                <c:pt idx="678">
                  <c:v>3458.5</c:v>
                </c:pt>
                <c:pt idx="679">
                  <c:v>3457.5</c:v>
                </c:pt>
                <c:pt idx="680">
                  <c:v>3453.5</c:v>
                </c:pt>
                <c:pt idx="681">
                  <c:v>3453.5</c:v>
                </c:pt>
                <c:pt idx="682">
                  <c:v>3455</c:v>
                </c:pt>
                <c:pt idx="683">
                  <c:v>3456</c:v>
                </c:pt>
                <c:pt idx="684">
                  <c:v>3456.5</c:v>
                </c:pt>
                <c:pt idx="685">
                  <c:v>3456</c:v>
                </c:pt>
                <c:pt idx="686">
                  <c:v>3456</c:v>
                </c:pt>
                <c:pt idx="687">
                  <c:v>3456</c:v>
                </c:pt>
                <c:pt idx="688">
                  <c:v>3457.5</c:v>
                </c:pt>
                <c:pt idx="689">
                  <c:v>3456.5</c:v>
                </c:pt>
                <c:pt idx="690">
                  <c:v>3453.5</c:v>
                </c:pt>
                <c:pt idx="691">
                  <c:v>3455</c:v>
                </c:pt>
                <c:pt idx="692">
                  <c:v>3455.5</c:v>
                </c:pt>
                <c:pt idx="693">
                  <c:v>3455</c:v>
                </c:pt>
                <c:pt idx="694">
                  <c:v>3454.5</c:v>
                </c:pt>
                <c:pt idx="695">
                  <c:v>3455.5</c:v>
                </c:pt>
                <c:pt idx="696">
                  <c:v>3457.5</c:v>
                </c:pt>
                <c:pt idx="697">
                  <c:v>3455</c:v>
                </c:pt>
                <c:pt idx="698">
                  <c:v>3455</c:v>
                </c:pt>
                <c:pt idx="699">
                  <c:v>3453</c:v>
                </c:pt>
                <c:pt idx="700">
                  <c:v>3448.5</c:v>
                </c:pt>
                <c:pt idx="701">
                  <c:v>3449</c:v>
                </c:pt>
                <c:pt idx="702">
                  <c:v>3452.5</c:v>
                </c:pt>
                <c:pt idx="703">
                  <c:v>3450</c:v>
                </c:pt>
                <c:pt idx="704">
                  <c:v>3450</c:v>
                </c:pt>
                <c:pt idx="705">
                  <c:v>3450</c:v>
                </c:pt>
                <c:pt idx="706">
                  <c:v>3448.5</c:v>
                </c:pt>
                <c:pt idx="707">
                  <c:v>3447.5</c:v>
                </c:pt>
                <c:pt idx="708">
                  <c:v>3448.5</c:v>
                </c:pt>
                <c:pt idx="709">
                  <c:v>3447.5</c:v>
                </c:pt>
                <c:pt idx="710">
                  <c:v>3445.5</c:v>
                </c:pt>
                <c:pt idx="711">
                  <c:v>3445.5</c:v>
                </c:pt>
                <c:pt idx="712">
                  <c:v>3445.5</c:v>
                </c:pt>
                <c:pt idx="713">
                  <c:v>3442.5</c:v>
                </c:pt>
                <c:pt idx="714">
                  <c:v>3442.5</c:v>
                </c:pt>
                <c:pt idx="715">
                  <c:v>3445.5</c:v>
                </c:pt>
                <c:pt idx="716">
                  <c:v>3445</c:v>
                </c:pt>
                <c:pt idx="717">
                  <c:v>3445</c:v>
                </c:pt>
                <c:pt idx="718">
                  <c:v>3442.5</c:v>
                </c:pt>
                <c:pt idx="719">
                  <c:v>3442.5</c:v>
                </c:pt>
                <c:pt idx="720">
                  <c:v>3440.5</c:v>
                </c:pt>
                <c:pt idx="721">
                  <c:v>3434</c:v>
                </c:pt>
                <c:pt idx="722">
                  <c:v>3433</c:v>
                </c:pt>
                <c:pt idx="723">
                  <c:v>3434.5</c:v>
                </c:pt>
                <c:pt idx="724">
                  <c:v>3437.5</c:v>
                </c:pt>
                <c:pt idx="725">
                  <c:v>3435</c:v>
                </c:pt>
                <c:pt idx="726">
                  <c:v>3432</c:v>
                </c:pt>
                <c:pt idx="727">
                  <c:v>3429</c:v>
                </c:pt>
                <c:pt idx="728">
                  <c:v>3426</c:v>
                </c:pt>
                <c:pt idx="729">
                  <c:v>3424</c:v>
                </c:pt>
                <c:pt idx="730">
                  <c:v>3429</c:v>
                </c:pt>
                <c:pt idx="731">
                  <c:v>3426.5</c:v>
                </c:pt>
                <c:pt idx="732">
                  <c:v>3426.5</c:v>
                </c:pt>
                <c:pt idx="733">
                  <c:v>3423.5</c:v>
                </c:pt>
                <c:pt idx="734">
                  <c:v>3420</c:v>
                </c:pt>
                <c:pt idx="735">
                  <c:v>3420</c:v>
                </c:pt>
                <c:pt idx="736">
                  <c:v>3425.5</c:v>
                </c:pt>
                <c:pt idx="737">
                  <c:v>3423.5</c:v>
                </c:pt>
                <c:pt idx="738">
                  <c:v>3423.5</c:v>
                </c:pt>
                <c:pt idx="739">
                  <c:v>3421.5</c:v>
                </c:pt>
                <c:pt idx="740">
                  <c:v>3422.5</c:v>
                </c:pt>
                <c:pt idx="741">
                  <c:v>3422.5</c:v>
                </c:pt>
                <c:pt idx="742">
                  <c:v>3421</c:v>
                </c:pt>
                <c:pt idx="743">
                  <c:v>3420</c:v>
                </c:pt>
                <c:pt idx="744">
                  <c:v>3420</c:v>
                </c:pt>
                <c:pt idx="745">
                  <c:v>3416</c:v>
                </c:pt>
                <c:pt idx="746">
                  <c:v>3416.5</c:v>
                </c:pt>
                <c:pt idx="747">
                  <c:v>3416</c:v>
                </c:pt>
                <c:pt idx="748">
                  <c:v>3417</c:v>
                </c:pt>
                <c:pt idx="749">
                  <c:v>3415.5</c:v>
                </c:pt>
                <c:pt idx="750">
                  <c:v>3411.5</c:v>
                </c:pt>
                <c:pt idx="751">
                  <c:v>3415.5</c:v>
                </c:pt>
                <c:pt idx="752">
                  <c:v>3418.5</c:v>
                </c:pt>
                <c:pt idx="753">
                  <c:v>3418.5</c:v>
                </c:pt>
                <c:pt idx="754">
                  <c:v>3415.5</c:v>
                </c:pt>
                <c:pt idx="755">
                  <c:v>3413.5</c:v>
                </c:pt>
                <c:pt idx="756">
                  <c:v>3412.5</c:v>
                </c:pt>
                <c:pt idx="757">
                  <c:v>3412.5</c:v>
                </c:pt>
                <c:pt idx="758">
                  <c:v>3412.5</c:v>
                </c:pt>
                <c:pt idx="759">
                  <c:v>3411.5</c:v>
                </c:pt>
                <c:pt idx="760">
                  <c:v>3411</c:v>
                </c:pt>
                <c:pt idx="761">
                  <c:v>3408.5</c:v>
                </c:pt>
                <c:pt idx="762">
                  <c:v>3404</c:v>
                </c:pt>
                <c:pt idx="763">
                  <c:v>3402.5</c:v>
                </c:pt>
                <c:pt idx="764">
                  <c:v>3403.5</c:v>
                </c:pt>
                <c:pt idx="765">
                  <c:v>3405</c:v>
                </c:pt>
                <c:pt idx="766">
                  <c:v>3407.5</c:v>
                </c:pt>
                <c:pt idx="767">
                  <c:v>3405</c:v>
                </c:pt>
                <c:pt idx="768">
                  <c:v>3404</c:v>
                </c:pt>
                <c:pt idx="769">
                  <c:v>3404</c:v>
                </c:pt>
                <c:pt idx="770">
                  <c:v>3408.5</c:v>
                </c:pt>
                <c:pt idx="771">
                  <c:v>3405</c:v>
                </c:pt>
                <c:pt idx="772">
                  <c:v>3405</c:v>
                </c:pt>
                <c:pt idx="773">
                  <c:v>3405</c:v>
                </c:pt>
                <c:pt idx="774">
                  <c:v>3405</c:v>
                </c:pt>
                <c:pt idx="775">
                  <c:v>3399</c:v>
                </c:pt>
                <c:pt idx="776">
                  <c:v>3393.5</c:v>
                </c:pt>
                <c:pt idx="777">
                  <c:v>3393.5</c:v>
                </c:pt>
                <c:pt idx="778">
                  <c:v>3392.5</c:v>
                </c:pt>
                <c:pt idx="779">
                  <c:v>3388.5</c:v>
                </c:pt>
                <c:pt idx="780">
                  <c:v>3386</c:v>
                </c:pt>
                <c:pt idx="781">
                  <c:v>3390</c:v>
                </c:pt>
                <c:pt idx="782">
                  <c:v>3386.5</c:v>
                </c:pt>
                <c:pt idx="783">
                  <c:v>3385.5</c:v>
                </c:pt>
                <c:pt idx="784">
                  <c:v>3383.5</c:v>
                </c:pt>
                <c:pt idx="785">
                  <c:v>3378.5</c:v>
                </c:pt>
                <c:pt idx="786">
                  <c:v>3380</c:v>
                </c:pt>
                <c:pt idx="787">
                  <c:v>3378.5</c:v>
                </c:pt>
                <c:pt idx="788">
                  <c:v>3378.5</c:v>
                </c:pt>
                <c:pt idx="789">
                  <c:v>3380</c:v>
                </c:pt>
                <c:pt idx="790">
                  <c:v>3382.5</c:v>
                </c:pt>
                <c:pt idx="791">
                  <c:v>3379</c:v>
                </c:pt>
                <c:pt idx="792">
                  <c:v>3377.5</c:v>
                </c:pt>
                <c:pt idx="793">
                  <c:v>3377.5</c:v>
                </c:pt>
                <c:pt idx="794">
                  <c:v>3377.5</c:v>
                </c:pt>
                <c:pt idx="795">
                  <c:v>3379.5</c:v>
                </c:pt>
                <c:pt idx="796">
                  <c:v>3379.5</c:v>
                </c:pt>
                <c:pt idx="797">
                  <c:v>3377.5</c:v>
                </c:pt>
                <c:pt idx="798">
                  <c:v>3377.5</c:v>
                </c:pt>
                <c:pt idx="799">
                  <c:v>3377.5</c:v>
                </c:pt>
                <c:pt idx="800">
                  <c:v>3377.5</c:v>
                </c:pt>
                <c:pt idx="801">
                  <c:v>3377.5</c:v>
                </c:pt>
                <c:pt idx="802">
                  <c:v>3377.5</c:v>
                </c:pt>
                <c:pt idx="803">
                  <c:v>3377.5</c:v>
                </c:pt>
                <c:pt idx="804">
                  <c:v>3378.5</c:v>
                </c:pt>
                <c:pt idx="805">
                  <c:v>3378.5</c:v>
                </c:pt>
                <c:pt idx="806">
                  <c:v>3379</c:v>
                </c:pt>
                <c:pt idx="807">
                  <c:v>3380</c:v>
                </c:pt>
                <c:pt idx="808">
                  <c:v>3380</c:v>
                </c:pt>
                <c:pt idx="809">
                  <c:v>3379.5</c:v>
                </c:pt>
                <c:pt idx="810">
                  <c:v>3380.5</c:v>
                </c:pt>
                <c:pt idx="811">
                  <c:v>3379.5</c:v>
                </c:pt>
                <c:pt idx="812">
                  <c:v>3383.5</c:v>
                </c:pt>
                <c:pt idx="813">
                  <c:v>3383.5</c:v>
                </c:pt>
                <c:pt idx="814">
                  <c:v>3384.5</c:v>
                </c:pt>
                <c:pt idx="815">
                  <c:v>3385.5</c:v>
                </c:pt>
                <c:pt idx="816">
                  <c:v>3383</c:v>
                </c:pt>
                <c:pt idx="817">
                  <c:v>3382.5</c:v>
                </c:pt>
                <c:pt idx="818">
                  <c:v>3385.5</c:v>
                </c:pt>
                <c:pt idx="819">
                  <c:v>3382.5</c:v>
                </c:pt>
                <c:pt idx="820">
                  <c:v>3383</c:v>
                </c:pt>
                <c:pt idx="821">
                  <c:v>3384.5</c:v>
                </c:pt>
                <c:pt idx="822">
                  <c:v>3385</c:v>
                </c:pt>
                <c:pt idx="823">
                  <c:v>3382.5</c:v>
                </c:pt>
                <c:pt idx="824">
                  <c:v>3382.5</c:v>
                </c:pt>
                <c:pt idx="825">
                  <c:v>3382.5</c:v>
                </c:pt>
                <c:pt idx="826">
                  <c:v>3382.5</c:v>
                </c:pt>
                <c:pt idx="827">
                  <c:v>3387.5</c:v>
                </c:pt>
                <c:pt idx="828">
                  <c:v>3393</c:v>
                </c:pt>
                <c:pt idx="829">
                  <c:v>3395.5</c:v>
                </c:pt>
                <c:pt idx="830">
                  <c:v>3392.5</c:v>
                </c:pt>
                <c:pt idx="831">
                  <c:v>3388.5</c:v>
                </c:pt>
                <c:pt idx="832">
                  <c:v>3391.5</c:v>
                </c:pt>
                <c:pt idx="833">
                  <c:v>3392.5</c:v>
                </c:pt>
                <c:pt idx="834">
                  <c:v>3394.5</c:v>
                </c:pt>
                <c:pt idx="835">
                  <c:v>3395</c:v>
                </c:pt>
                <c:pt idx="836">
                  <c:v>3395.5</c:v>
                </c:pt>
                <c:pt idx="837">
                  <c:v>3397.5</c:v>
                </c:pt>
                <c:pt idx="838">
                  <c:v>3401.5</c:v>
                </c:pt>
                <c:pt idx="839">
                  <c:v>3399.5</c:v>
                </c:pt>
                <c:pt idx="840">
                  <c:v>3399</c:v>
                </c:pt>
                <c:pt idx="841">
                  <c:v>3401</c:v>
                </c:pt>
                <c:pt idx="842">
                  <c:v>3399</c:v>
                </c:pt>
                <c:pt idx="843">
                  <c:v>3398.5</c:v>
                </c:pt>
                <c:pt idx="844">
                  <c:v>3396</c:v>
                </c:pt>
                <c:pt idx="845">
                  <c:v>3392.5</c:v>
                </c:pt>
                <c:pt idx="846">
                  <c:v>3395</c:v>
                </c:pt>
                <c:pt idx="847">
                  <c:v>3397.5</c:v>
                </c:pt>
                <c:pt idx="848">
                  <c:v>3397.5</c:v>
                </c:pt>
                <c:pt idx="849">
                  <c:v>3390</c:v>
                </c:pt>
                <c:pt idx="850">
                  <c:v>3391.5</c:v>
                </c:pt>
                <c:pt idx="851">
                  <c:v>3393.5</c:v>
                </c:pt>
                <c:pt idx="852">
                  <c:v>3394.5</c:v>
                </c:pt>
                <c:pt idx="853">
                  <c:v>3389</c:v>
                </c:pt>
                <c:pt idx="854">
                  <c:v>3380</c:v>
                </c:pt>
                <c:pt idx="855">
                  <c:v>3386.5</c:v>
                </c:pt>
                <c:pt idx="856">
                  <c:v>3397</c:v>
                </c:pt>
                <c:pt idx="857">
                  <c:v>3397.5</c:v>
                </c:pt>
                <c:pt idx="858">
                  <c:v>3395.5</c:v>
                </c:pt>
                <c:pt idx="859">
                  <c:v>3397.5</c:v>
                </c:pt>
                <c:pt idx="860">
                  <c:v>3394</c:v>
                </c:pt>
                <c:pt idx="861">
                  <c:v>3393.5</c:v>
                </c:pt>
                <c:pt idx="862">
                  <c:v>3393.5</c:v>
                </c:pt>
                <c:pt idx="863">
                  <c:v>3392.5</c:v>
                </c:pt>
                <c:pt idx="864">
                  <c:v>3393.5</c:v>
                </c:pt>
                <c:pt idx="865" formatCode="0.00">
                  <c:v>3397</c:v>
                </c:pt>
                <c:pt idx="866" formatCode="0.00">
                  <c:v>3395</c:v>
                </c:pt>
                <c:pt idx="867" formatCode="0.00">
                  <c:v>3395</c:v>
                </c:pt>
                <c:pt idx="868" formatCode="0.00">
                  <c:v>3395</c:v>
                </c:pt>
                <c:pt idx="869" formatCode="0.00">
                  <c:v>3390</c:v>
                </c:pt>
                <c:pt idx="870" formatCode="0.00">
                  <c:v>3390.5</c:v>
                </c:pt>
                <c:pt idx="871" formatCode="0.00">
                  <c:v>3391</c:v>
                </c:pt>
                <c:pt idx="872" formatCode="0.00">
                  <c:v>3390</c:v>
                </c:pt>
                <c:pt idx="873" formatCode="0.00">
                  <c:v>3389.5</c:v>
                </c:pt>
                <c:pt idx="874" formatCode="0.00">
                  <c:v>3395</c:v>
                </c:pt>
                <c:pt idx="875" formatCode="0.00">
                  <c:v>3395</c:v>
                </c:pt>
                <c:pt idx="876" formatCode="0.00">
                  <c:v>3390</c:v>
                </c:pt>
                <c:pt idx="877" formatCode="0.00">
                  <c:v>3390</c:v>
                </c:pt>
                <c:pt idx="878" formatCode="0.00">
                  <c:v>3390</c:v>
                </c:pt>
                <c:pt idx="879" formatCode="0.00">
                  <c:v>3391.5</c:v>
                </c:pt>
                <c:pt idx="880" formatCode="0.00">
                  <c:v>3391.5</c:v>
                </c:pt>
                <c:pt idx="881" formatCode="0.00">
                  <c:v>3390</c:v>
                </c:pt>
                <c:pt idx="882" formatCode="0.00">
                  <c:v>3395</c:v>
                </c:pt>
                <c:pt idx="883" formatCode="0.00">
                  <c:v>3395</c:v>
                </c:pt>
                <c:pt idx="884" formatCode="0.00">
                  <c:v>3393.5</c:v>
                </c:pt>
                <c:pt idx="885" formatCode="0.00">
                  <c:v>3393</c:v>
                </c:pt>
                <c:pt idx="886" formatCode="0.00">
                  <c:v>3393</c:v>
                </c:pt>
                <c:pt idx="887" formatCode="0.00">
                  <c:v>3390.5</c:v>
                </c:pt>
                <c:pt idx="888" formatCode="0.00">
                  <c:v>3390.5</c:v>
                </c:pt>
                <c:pt idx="889" formatCode="0.00">
                  <c:v>3384.5</c:v>
                </c:pt>
                <c:pt idx="890" formatCode="0.00">
                  <c:v>3380</c:v>
                </c:pt>
                <c:pt idx="891" formatCode="0.00">
                  <c:v>3382</c:v>
                </c:pt>
                <c:pt idx="892" formatCode="0.00">
                  <c:v>3385</c:v>
                </c:pt>
                <c:pt idx="893" formatCode="0.00">
                  <c:v>3390</c:v>
                </c:pt>
                <c:pt idx="894" formatCode="0.00">
                  <c:v>3394</c:v>
                </c:pt>
                <c:pt idx="895" formatCode="0.00">
                  <c:v>3389.5</c:v>
                </c:pt>
                <c:pt idx="896" formatCode="0.00">
                  <c:v>3387.5</c:v>
                </c:pt>
                <c:pt idx="897" formatCode="0.00">
                  <c:v>3392.5</c:v>
                </c:pt>
                <c:pt idx="898" formatCode="0.00">
                  <c:v>3392.5</c:v>
                </c:pt>
                <c:pt idx="899" formatCode="0.00">
                  <c:v>3390</c:v>
                </c:pt>
                <c:pt idx="900" formatCode="0.00">
                  <c:v>3390</c:v>
                </c:pt>
                <c:pt idx="901" formatCode="0.00">
                  <c:v>3391</c:v>
                </c:pt>
                <c:pt idx="902" formatCode="0.00">
                  <c:v>3393.5</c:v>
                </c:pt>
                <c:pt idx="903" formatCode="0.00">
                  <c:v>3396</c:v>
                </c:pt>
                <c:pt idx="904" formatCode="0.00">
                  <c:v>3392.5</c:v>
                </c:pt>
                <c:pt idx="905" formatCode="0.00">
                  <c:v>3390</c:v>
                </c:pt>
                <c:pt idx="906" formatCode="0.00">
                  <c:v>3388.5</c:v>
                </c:pt>
                <c:pt idx="907" formatCode="0.00">
                  <c:v>3392.5</c:v>
                </c:pt>
                <c:pt idx="908" formatCode="0.00">
                  <c:v>3392.5</c:v>
                </c:pt>
                <c:pt idx="909" formatCode="0.00">
                  <c:v>3393.5</c:v>
                </c:pt>
                <c:pt idx="910" formatCode="0.00">
                  <c:v>3394</c:v>
                </c:pt>
                <c:pt idx="911" formatCode="0.00">
                  <c:v>3392.5</c:v>
                </c:pt>
                <c:pt idx="912" formatCode="0.00">
                  <c:v>3391</c:v>
                </c:pt>
                <c:pt idx="913" formatCode="0.00">
                  <c:v>3389</c:v>
                </c:pt>
                <c:pt idx="914" formatCode="0.00">
                  <c:v>3388.5</c:v>
                </c:pt>
                <c:pt idx="915" formatCode="0.00">
                  <c:v>3388.5</c:v>
                </c:pt>
                <c:pt idx="916" formatCode="0.00">
                  <c:v>3389</c:v>
                </c:pt>
                <c:pt idx="917" formatCode="0.00">
                  <c:v>3390</c:v>
                </c:pt>
                <c:pt idx="918" formatCode="0.00">
                  <c:v>3393</c:v>
                </c:pt>
                <c:pt idx="919" formatCode="0.00">
                  <c:v>3390.5</c:v>
                </c:pt>
                <c:pt idx="920" formatCode="0.00">
                  <c:v>3390.5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5-49EE-AF21-383C1AF477A0}"/>
            </c:ext>
          </c:extLst>
        </c:ser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ам.доллартай харьцах албан ханш 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Ханш'!$BEW$3:$CMC$4</c:f>
              <c:multiLvlStrCache>
                <c:ptCount val="865"/>
                <c:lvl>
                  <c:pt idx="0">
                    <c:v> </c:v>
                  </c:pt>
                  <c:pt idx="39">
                    <c:v>3</c:v>
                  </c:pt>
                  <c:pt idx="103">
                    <c:v>6</c:v>
                  </c:pt>
                  <c:pt idx="155">
                    <c:v> </c:v>
                  </c:pt>
                  <c:pt idx="163">
                    <c:v>9</c:v>
                  </c:pt>
                  <c:pt idx="217">
                    <c:v>1</c:v>
                  </c:pt>
                  <c:pt idx="225">
                    <c:v> </c:v>
                  </c:pt>
                  <c:pt idx="226">
                    <c:v>2</c:v>
                  </c:pt>
                  <c:pt idx="286">
                    <c:v>3</c:v>
                  </c:pt>
                  <c:pt idx="351">
                    <c:v>6</c:v>
                  </c:pt>
                  <c:pt idx="412">
                    <c:v>9</c:v>
                  </c:pt>
                  <c:pt idx="464">
                    <c:v>1</c:v>
                  </c:pt>
                  <c:pt idx="474">
                    <c:v>2</c:v>
                  </c:pt>
                  <c:pt idx="536">
                    <c:v>3</c:v>
                  </c:pt>
                  <c:pt idx="601">
                    <c:v>6</c:v>
                  </c:pt>
                  <c:pt idx="659">
                    <c:v>9</c:v>
                  </c:pt>
                  <c:pt idx="714">
                    <c:v>1</c:v>
                  </c:pt>
                  <c:pt idx="723">
                    <c:v>2</c:v>
                  </c:pt>
                  <c:pt idx="785">
                    <c:v>3</c:v>
                  </c:pt>
                  <c:pt idx="864">
                    <c:v>6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Ханш'!$BEW$7:$COG$7</c:f>
              <c:numCache>
                <c:formatCode>0</c:formatCode>
                <c:ptCount val="921"/>
                <c:pt idx="0">
                  <c:v>2850.03</c:v>
                </c:pt>
                <c:pt idx="1">
                  <c:v>2849.82</c:v>
                </c:pt>
                <c:pt idx="2">
                  <c:v>2850.03</c:v>
                </c:pt>
                <c:pt idx="3">
                  <c:v>2849.84</c:v>
                </c:pt>
                <c:pt idx="4">
                  <c:v>2849.9</c:v>
                </c:pt>
                <c:pt idx="5">
                  <c:v>2849.71</c:v>
                </c:pt>
                <c:pt idx="6">
                  <c:v>2849.79</c:v>
                </c:pt>
                <c:pt idx="7">
                  <c:v>2849.81</c:v>
                </c:pt>
                <c:pt idx="8">
                  <c:v>2849.81</c:v>
                </c:pt>
                <c:pt idx="9">
                  <c:v>2849.92</c:v>
                </c:pt>
                <c:pt idx="10">
                  <c:v>2849.85</c:v>
                </c:pt>
                <c:pt idx="11">
                  <c:v>2849.98</c:v>
                </c:pt>
                <c:pt idx="12">
                  <c:v>2849.9</c:v>
                </c:pt>
                <c:pt idx="13">
                  <c:v>2849.57</c:v>
                </c:pt>
                <c:pt idx="14">
                  <c:v>2849.47</c:v>
                </c:pt>
                <c:pt idx="15">
                  <c:v>2849.51</c:v>
                </c:pt>
                <c:pt idx="16">
                  <c:v>2849.55</c:v>
                </c:pt>
                <c:pt idx="17">
                  <c:v>2849.83</c:v>
                </c:pt>
                <c:pt idx="18">
                  <c:v>2849.86</c:v>
                </c:pt>
                <c:pt idx="19">
                  <c:v>2850.12</c:v>
                </c:pt>
                <c:pt idx="20">
                  <c:v>2850.19</c:v>
                </c:pt>
                <c:pt idx="21">
                  <c:v>2850.08</c:v>
                </c:pt>
                <c:pt idx="22">
                  <c:v>2850.02</c:v>
                </c:pt>
                <c:pt idx="23">
                  <c:v>2849.66</c:v>
                </c:pt>
                <c:pt idx="24">
                  <c:v>2849.72</c:v>
                </c:pt>
                <c:pt idx="25">
                  <c:v>2849.6</c:v>
                </c:pt>
                <c:pt idx="26">
                  <c:v>2849.34</c:v>
                </c:pt>
                <c:pt idx="27">
                  <c:v>2849.76</c:v>
                </c:pt>
                <c:pt idx="28">
                  <c:v>2849.4</c:v>
                </c:pt>
                <c:pt idx="29">
                  <c:v>2849.81</c:v>
                </c:pt>
                <c:pt idx="30">
                  <c:v>2849.65</c:v>
                </c:pt>
                <c:pt idx="31">
                  <c:v>2849.99</c:v>
                </c:pt>
                <c:pt idx="32">
                  <c:v>2850.01</c:v>
                </c:pt>
                <c:pt idx="33">
                  <c:v>2849.99</c:v>
                </c:pt>
                <c:pt idx="34">
                  <c:v>2849.69</c:v>
                </c:pt>
                <c:pt idx="35">
                  <c:v>2849.6</c:v>
                </c:pt>
                <c:pt idx="36">
                  <c:v>2849.32</c:v>
                </c:pt>
                <c:pt idx="37">
                  <c:v>2849.49</c:v>
                </c:pt>
                <c:pt idx="38">
                  <c:v>2849.27</c:v>
                </c:pt>
                <c:pt idx="39">
                  <c:v>2849.71</c:v>
                </c:pt>
                <c:pt idx="40">
                  <c:v>2849.87</c:v>
                </c:pt>
                <c:pt idx="41">
                  <c:v>2849.25</c:v>
                </c:pt>
                <c:pt idx="42">
                  <c:v>2849.45</c:v>
                </c:pt>
                <c:pt idx="43">
                  <c:v>2849.34</c:v>
                </c:pt>
                <c:pt idx="44">
                  <c:v>2849.55</c:v>
                </c:pt>
                <c:pt idx="45">
                  <c:v>2849.48</c:v>
                </c:pt>
                <c:pt idx="46">
                  <c:v>2849.47</c:v>
                </c:pt>
                <c:pt idx="47">
                  <c:v>2849.79</c:v>
                </c:pt>
                <c:pt idx="48">
                  <c:v>2849.43</c:v>
                </c:pt>
                <c:pt idx="49">
                  <c:v>2849.96</c:v>
                </c:pt>
                <c:pt idx="50">
                  <c:v>2849.9</c:v>
                </c:pt>
                <c:pt idx="51">
                  <c:v>2849.8</c:v>
                </c:pt>
                <c:pt idx="52">
                  <c:v>2849.52</c:v>
                </c:pt>
                <c:pt idx="53">
                  <c:v>2849.73</c:v>
                </c:pt>
                <c:pt idx="54">
                  <c:v>2849.56</c:v>
                </c:pt>
                <c:pt idx="55">
                  <c:v>2849.86</c:v>
                </c:pt>
                <c:pt idx="56">
                  <c:v>2849.33</c:v>
                </c:pt>
                <c:pt idx="57">
                  <c:v>2849.81</c:v>
                </c:pt>
                <c:pt idx="58">
                  <c:v>2849.79</c:v>
                </c:pt>
                <c:pt idx="59">
                  <c:v>2849.63</c:v>
                </c:pt>
                <c:pt idx="60">
                  <c:v>2849.81</c:v>
                </c:pt>
                <c:pt idx="61">
                  <c:v>2849.67</c:v>
                </c:pt>
                <c:pt idx="62">
                  <c:v>2849.87</c:v>
                </c:pt>
                <c:pt idx="63">
                  <c:v>2849.76</c:v>
                </c:pt>
                <c:pt idx="64">
                  <c:v>2849.49</c:v>
                </c:pt>
                <c:pt idx="65">
                  <c:v>2849.96</c:v>
                </c:pt>
                <c:pt idx="66">
                  <c:v>2849.68</c:v>
                </c:pt>
                <c:pt idx="67">
                  <c:v>2849.84</c:v>
                </c:pt>
                <c:pt idx="68">
                  <c:v>2849.83</c:v>
                </c:pt>
                <c:pt idx="69">
                  <c:v>2849.99</c:v>
                </c:pt>
                <c:pt idx="70">
                  <c:v>2849.9</c:v>
                </c:pt>
                <c:pt idx="71">
                  <c:v>2850.06</c:v>
                </c:pt>
                <c:pt idx="72">
                  <c:v>2850.02</c:v>
                </c:pt>
                <c:pt idx="73">
                  <c:v>2850.32</c:v>
                </c:pt>
                <c:pt idx="74">
                  <c:v>2850.01</c:v>
                </c:pt>
                <c:pt idx="75">
                  <c:v>2849.97</c:v>
                </c:pt>
                <c:pt idx="76">
                  <c:v>2850.28</c:v>
                </c:pt>
                <c:pt idx="77">
                  <c:v>2850</c:v>
                </c:pt>
                <c:pt idx="78">
                  <c:v>2849.63</c:v>
                </c:pt>
                <c:pt idx="79">
                  <c:v>2849.69</c:v>
                </c:pt>
                <c:pt idx="80">
                  <c:v>2849.8</c:v>
                </c:pt>
                <c:pt idx="81">
                  <c:v>2849.77</c:v>
                </c:pt>
                <c:pt idx="82">
                  <c:v>2850.01</c:v>
                </c:pt>
                <c:pt idx="83">
                  <c:v>2849.97</c:v>
                </c:pt>
                <c:pt idx="84">
                  <c:v>2849.78</c:v>
                </c:pt>
                <c:pt idx="85">
                  <c:v>2849.74</c:v>
                </c:pt>
                <c:pt idx="86">
                  <c:v>2849.98</c:v>
                </c:pt>
                <c:pt idx="87">
                  <c:v>2850.06</c:v>
                </c:pt>
                <c:pt idx="88">
                  <c:v>2849.51</c:v>
                </c:pt>
                <c:pt idx="89">
                  <c:v>2849.69</c:v>
                </c:pt>
                <c:pt idx="90">
                  <c:v>2849.81</c:v>
                </c:pt>
                <c:pt idx="91">
                  <c:v>2850.26</c:v>
                </c:pt>
                <c:pt idx="92">
                  <c:v>2849.77</c:v>
                </c:pt>
                <c:pt idx="93">
                  <c:v>2849.74</c:v>
                </c:pt>
                <c:pt idx="94">
                  <c:v>2849.8</c:v>
                </c:pt>
                <c:pt idx="95">
                  <c:v>2849.61</c:v>
                </c:pt>
                <c:pt idx="96">
                  <c:v>2849.45</c:v>
                </c:pt>
                <c:pt idx="97">
                  <c:v>2848.93</c:v>
                </c:pt>
                <c:pt idx="98">
                  <c:v>2849.41</c:v>
                </c:pt>
                <c:pt idx="99">
                  <c:v>2849.24</c:v>
                </c:pt>
                <c:pt idx="100">
                  <c:v>2848.68</c:v>
                </c:pt>
                <c:pt idx="101">
                  <c:v>2848.75</c:v>
                </c:pt>
                <c:pt idx="102">
                  <c:v>2849.25</c:v>
                </c:pt>
                <c:pt idx="103">
                  <c:v>2849.04</c:v>
                </c:pt>
                <c:pt idx="104">
                  <c:v>2848.95</c:v>
                </c:pt>
                <c:pt idx="105">
                  <c:v>2848.67</c:v>
                </c:pt>
                <c:pt idx="106">
                  <c:v>2848.9</c:v>
                </c:pt>
                <c:pt idx="107">
                  <c:v>2849.57</c:v>
                </c:pt>
                <c:pt idx="108">
                  <c:v>2848.8</c:v>
                </c:pt>
                <c:pt idx="109">
                  <c:v>2848.79</c:v>
                </c:pt>
                <c:pt idx="110">
                  <c:v>2849.03</c:v>
                </c:pt>
                <c:pt idx="111">
                  <c:v>2848.96</c:v>
                </c:pt>
                <c:pt idx="112">
                  <c:v>2849.1</c:v>
                </c:pt>
                <c:pt idx="113">
                  <c:v>2849.41</c:v>
                </c:pt>
                <c:pt idx="114">
                  <c:v>2849.18</c:v>
                </c:pt>
                <c:pt idx="115">
                  <c:v>2849.15</c:v>
                </c:pt>
                <c:pt idx="116">
                  <c:v>2849.65</c:v>
                </c:pt>
                <c:pt idx="117">
                  <c:v>2848.84</c:v>
                </c:pt>
                <c:pt idx="118">
                  <c:v>2849.36</c:v>
                </c:pt>
                <c:pt idx="119">
                  <c:v>2849.06</c:v>
                </c:pt>
                <c:pt idx="120">
                  <c:v>2849.26</c:v>
                </c:pt>
                <c:pt idx="121">
                  <c:v>2849.48</c:v>
                </c:pt>
                <c:pt idx="122">
                  <c:v>2848.87</c:v>
                </c:pt>
                <c:pt idx="123">
                  <c:v>2849.82</c:v>
                </c:pt>
                <c:pt idx="124">
                  <c:v>2848.9</c:v>
                </c:pt>
                <c:pt idx="125">
                  <c:v>2849.16</c:v>
                </c:pt>
                <c:pt idx="126">
                  <c:v>2849.22</c:v>
                </c:pt>
                <c:pt idx="127">
                  <c:v>2848.77</c:v>
                </c:pt>
                <c:pt idx="128">
                  <c:v>2848.94</c:v>
                </c:pt>
                <c:pt idx="129">
                  <c:v>2848.85</c:v>
                </c:pt>
                <c:pt idx="130">
                  <c:v>2849.1</c:v>
                </c:pt>
                <c:pt idx="131">
                  <c:v>2849.19</c:v>
                </c:pt>
                <c:pt idx="132">
                  <c:v>2848.96</c:v>
                </c:pt>
                <c:pt idx="133">
                  <c:v>2849.1</c:v>
                </c:pt>
                <c:pt idx="134">
                  <c:v>2848.63</c:v>
                </c:pt>
                <c:pt idx="135">
                  <c:v>2849.14</c:v>
                </c:pt>
                <c:pt idx="136">
                  <c:v>2848.77</c:v>
                </c:pt>
                <c:pt idx="137">
                  <c:v>2848.34</c:v>
                </c:pt>
                <c:pt idx="138">
                  <c:v>2848.7</c:v>
                </c:pt>
                <c:pt idx="139">
                  <c:v>2848.83</c:v>
                </c:pt>
                <c:pt idx="140">
                  <c:v>2849.12</c:v>
                </c:pt>
                <c:pt idx="141">
                  <c:v>2849.08</c:v>
                </c:pt>
                <c:pt idx="142">
                  <c:v>2849.16</c:v>
                </c:pt>
                <c:pt idx="143">
                  <c:v>2848.57</c:v>
                </c:pt>
                <c:pt idx="144">
                  <c:v>2848.77</c:v>
                </c:pt>
                <c:pt idx="145">
                  <c:v>2848.68</c:v>
                </c:pt>
                <c:pt idx="146">
                  <c:v>2849.08</c:v>
                </c:pt>
                <c:pt idx="147">
                  <c:v>2849.18</c:v>
                </c:pt>
                <c:pt idx="148">
                  <c:v>2848.61</c:v>
                </c:pt>
                <c:pt idx="149">
                  <c:v>2849.26</c:v>
                </c:pt>
                <c:pt idx="150">
                  <c:v>2848.73</c:v>
                </c:pt>
                <c:pt idx="151">
                  <c:v>2849.18</c:v>
                </c:pt>
                <c:pt idx="152">
                  <c:v>2849.26</c:v>
                </c:pt>
                <c:pt idx="153">
                  <c:v>2848.55</c:v>
                </c:pt>
                <c:pt idx="154">
                  <c:v>2849.04</c:v>
                </c:pt>
                <c:pt idx="155">
                  <c:v>2848.5</c:v>
                </c:pt>
                <c:pt idx="156">
                  <c:v>2849</c:v>
                </c:pt>
                <c:pt idx="157">
                  <c:v>2848.99</c:v>
                </c:pt>
                <c:pt idx="158">
                  <c:v>2848.57</c:v>
                </c:pt>
                <c:pt idx="159">
                  <c:v>2848.76</c:v>
                </c:pt>
                <c:pt idx="160">
                  <c:v>2848.46</c:v>
                </c:pt>
                <c:pt idx="161">
                  <c:v>2849.06</c:v>
                </c:pt>
                <c:pt idx="162">
                  <c:v>2849.48</c:v>
                </c:pt>
                <c:pt idx="163">
                  <c:v>2848.6</c:v>
                </c:pt>
                <c:pt idx="164">
                  <c:v>2849.23</c:v>
                </c:pt>
                <c:pt idx="165">
                  <c:v>2848.71</c:v>
                </c:pt>
                <c:pt idx="166">
                  <c:v>2849.04</c:v>
                </c:pt>
                <c:pt idx="167">
                  <c:v>2849.27</c:v>
                </c:pt>
                <c:pt idx="168">
                  <c:v>2848.53</c:v>
                </c:pt>
                <c:pt idx="169">
                  <c:v>2848.72</c:v>
                </c:pt>
                <c:pt idx="170">
                  <c:v>2848.58</c:v>
                </c:pt>
                <c:pt idx="171">
                  <c:v>2849.12</c:v>
                </c:pt>
                <c:pt idx="172">
                  <c:v>2849.22</c:v>
                </c:pt>
                <c:pt idx="173">
                  <c:v>2849.17</c:v>
                </c:pt>
                <c:pt idx="174">
                  <c:v>2849.25</c:v>
                </c:pt>
                <c:pt idx="175">
                  <c:v>2848.62</c:v>
                </c:pt>
                <c:pt idx="176">
                  <c:v>2849.2</c:v>
                </c:pt>
                <c:pt idx="177">
                  <c:v>2849.22</c:v>
                </c:pt>
                <c:pt idx="178">
                  <c:v>2848.51</c:v>
                </c:pt>
                <c:pt idx="179">
                  <c:v>2849.18</c:v>
                </c:pt>
                <c:pt idx="180">
                  <c:v>2848.64</c:v>
                </c:pt>
                <c:pt idx="181">
                  <c:v>2849.17</c:v>
                </c:pt>
                <c:pt idx="182">
                  <c:v>2849.09</c:v>
                </c:pt>
                <c:pt idx="183">
                  <c:v>2848.46</c:v>
                </c:pt>
                <c:pt idx="184">
                  <c:v>2849.2</c:v>
                </c:pt>
                <c:pt idx="185">
                  <c:v>2848.72</c:v>
                </c:pt>
                <c:pt idx="186">
                  <c:v>2848.91</c:v>
                </c:pt>
                <c:pt idx="187">
                  <c:v>2849.1</c:v>
                </c:pt>
                <c:pt idx="188">
                  <c:v>2848.48</c:v>
                </c:pt>
                <c:pt idx="189">
                  <c:v>2849.38</c:v>
                </c:pt>
                <c:pt idx="190">
                  <c:v>2848.89</c:v>
                </c:pt>
                <c:pt idx="191">
                  <c:v>2849.23</c:v>
                </c:pt>
                <c:pt idx="192">
                  <c:v>2849.39</c:v>
                </c:pt>
                <c:pt idx="193">
                  <c:v>2848.45</c:v>
                </c:pt>
                <c:pt idx="194">
                  <c:v>2849.28</c:v>
                </c:pt>
                <c:pt idx="195">
                  <c:v>2848.81</c:v>
                </c:pt>
                <c:pt idx="196">
                  <c:v>2849.73</c:v>
                </c:pt>
                <c:pt idx="197">
                  <c:v>2849.48</c:v>
                </c:pt>
                <c:pt idx="198">
                  <c:v>2848.49</c:v>
                </c:pt>
                <c:pt idx="199">
                  <c:v>2848.97</c:v>
                </c:pt>
                <c:pt idx="200">
                  <c:v>2848.58</c:v>
                </c:pt>
                <c:pt idx="201">
                  <c:v>2848.93</c:v>
                </c:pt>
                <c:pt idx="202">
                  <c:v>2849.11</c:v>
                </c:pt>
                <c:pt idx="203">
                  <c:v>2848.5</c:v>
                </c:pt>
                <c:pt idx="204">
                  <c:v>2849.04</c:v>
                </c:pt>
                <c:pt idx="205">
                  <c:v>2848.85</c:v>
                </c:pt>
                <c:pt idx="206">
                  <c:v>2849.08</c:v>
                </c:pt>
                <c:pt idx="207">
                  <c:v>2849.15</c:v>
                </c:pt>
                <c:pt idx="208">
                  <c:v>2848.46</c:v>
                </c:pt>
                <c:pt idx="209">
                  <c:v>2849.12</c:v>
                </c:pt>
                <c:pt idx="210">
                  <c:v>2848.56</c:v>
                </c:pt>
                <c:pt idx="211">
                  <c:v>2849.28</c:v>
                </c:pt>
                <c:pt idx="212">
                  <c:v>2848.91</c:v>
                </c:pt>
                <c:pt idx="213">
                  <c:v>2849.25</c:v>
                </c:pt>
                <c:pt idx="214">
                  <c:v>2848.65</c:v>
                </c:pt>
                <c:pt idx="215">
                  <c:v>2848.91</c:v>
                </c:pt>
                <c:pt idx="216">
                  <c:v>2849.32</c:v>
                </c:pt>
                <c:pt idx="217">
                  <c:v>2848.98</c:v>
                </c:pt>
                <c:pt idx="218">
                  <c:v>2849.48</c:v>
                </c:pt>
                <c:pt idx="219">
                  <c:v>2848.72</c:v>
                </c:pt>
                <c:pt idx="220">
                  <c:v>2849.04</c:v>
                </c:pt>
                <c:pt idx="221">
                  <c:v>2849.2</c:v>
                </c:pt>
                <c:pt idx="222">
                  <c:v>2848.44</c:v>
                </c:pt>
                <c:pt idx="223">
                  <c:v>2849.3</c:v>
                </c:pt>
                <c:pt idx="224">
                  <c:v>2848.74</c:v>
                </c:pt>
                <c:pt idx="225">
                  <c:v>2849.21</c:v>
                </c:pt>
                <c:pt idx="226">
                  <c:v>2848.49</c:v>
                </c:pt>
                <c:pt idx="227">
                  <c:v>2849.32</c:v>
                </c:pt>
                <c:pt idx="228">
                  <c:v>2848.55</c:v>
                </c:pt>
                <c:pt idx="229">
                  <c:v>2849.12</c:v>
                </c:pt>
                <c:pt idx="230">
                  <c:v>2849.3</c:v>
                </c:pt>
                <c:pt idx="231">
                  <c:v>2848.65</c:v>
                </c:pt>
                <c:pt idx="232">
                  <c:v>2849.09</c:v>
                </c:pt>
                <c:pt idx="233">
                  <c:v>2848.81</c:v>
                </c:pt>
                <c:pt idx="234">
                  <c:v>2849.36</c:v>
                </c:pt>
                <c:pt idx="235">
                  <c:v>2848.93</c:v>
                </c:pt>
                <c:pt idx="236">
                  <c:v>2848.56</c:v>
                </c:pt>
                <c:pt idx="237">
                  <c:v>2849.24</c:v>
                </c:pt>
                <c:pt idx="238">
                  <c:v>2848.7</c:v>
                </c:pt>
                <c:pt idx="239">
                  <c:v>2849.29</c:v>
                </c:pt>
                <c:pt idx="240">
                  <c:v>2849.19</c:v>
                </c:pt>
                <c:pt idx="241">
                  <c:v>2849.23</c:v>
                </c:pt>
                <c:pt idx="242">
                  <c:v>2848.55</c:v>
                </c:pt>
                <c:pt idx="243">
                  <c:v>2848.96</c:v>
                </c:pt>
                <c:pt idx="244">
                  <c:v>2849.11</c:v>
                </c:pt>
                <c:pt idx="245">
                  <c:v>2848.63</c:v>
                </c:pt>
                <c:pt idx="246">
                  <c:v>2848.8</c:v>
                </c:pt>
                <c:pt idx="247">
                  <c:v>2849.34</c:v>
                </c:pt>
                <c:pt idx="248">
                  <c:v>2849.48</c:v>
                </c:pt>
                <c:pt idx="249">
                  <c:v>2848.69</c:v>
                </c:pt>
                <c:pt idx="250">
                  <c:v>2849.27</c:v>
                </c:pt>
                <c:pt idx="251">
                  <c:v>2848.75</c:v>
                </c:pt>
                <c:pt idx="252">
                  <c:v>2849.55</c:v>
                </c:pt>
                <c:pt idx="253">
                  <c:v>2849.4</c:v>
                </c:pt>
                <c:pt idx="254">
                  <c:v>2848.63</c:v>
                </c:pt>
                <c:pt idx="255">
                  <c:v>2849.42</c:v>
                </c:pt>
                <c:pt idx="256">
                  <c:v>2849</c:v>
                </c:pt>
                <c:pt idx="257">
                  <c:v>2849.87</c:v>
                </c:pt>
                <c:pt idx="258">
                  <c:v>2849.48</c:v>
                </c:pt>
                <c:pt idx="259">
                  <c:v>2849.24</c:v>
                </c:pt>
                <c:pt idx="260">
                  <c:v>2849.69</c:v>
                </c:pt>
                <c:pt idx="261">
                  <c:v>2849.08</c:v>
                </c:pt>
                <c:pt idx="262">
                  <c:v>2849.53</c:v>
                </c:pt>
                <c:pt idx="263">
                  <c:v>2849.55</c:v>
                </c:pt>
                <c:pt idx="264">
                  <c:v>2849.23</c:v>
                </c:pt>
                <c:pt idx="265">
                  <c:v>2849.65</c:v>
                </c:pt>
                <c:pt idx="266">
                  <c:v>2849.22</c:v>
                </c:pt>
                <c:pt idx="267">
                  <c:v>2849.5</c:v>
                </c:pt>
                <c:pt idx="268">
                  <c:v>2850.26</c:v>
                </c:pt>
                <c:pt idx="269">
                  <c:v>2850.8</c:v>
                </c:pt>
                <c:pt idx="270">
                  <c:v>2851.65</c:v>
                </c:pt>
                <c:pt idx="271">
                  <c:v>2851.34</c:v>
                </c:pt>
                <c:pt idx="272">
                  <c:v>2852.77</c:v>
                </c:pt>
                <c:pt idx="273">
                  <c:v>2853.36</c:v>
                </c:pt>
                <c:pt idx="274">
                  <c:v>2853.89</c:v>
                </c:pt>
                <c:pt idx="275">
                  <c:v>2854.53</c:v>
                </c:pt>
                <c:pt idx="276">
                  <c:v>2855.07</c:v>
                </c:pt>
                <c:pt idx="277">
                  <c:v>2857.5</c:v>
                </c:pt>
                <c:pt idx="278">
                  <c:v>2858.39</c:v>
                </c:pt>
                <c:pt idx="279">
                  <c:v>2860.95</c:v>
                </c:pt>
                <c:pt idx="280">
                  <c:v>2858.16</c:v>
                </c:pt>
                <c:pt idx="281">
                  <c:v>2859.2</c:v>
                </c:pt>
                <c:pt idx="282">
                  <c:v>2861.67</c:v>
                </c:pt>
                <c:pt idx="283">
                  <c:v>2862.4</c:v>
                </c:pt>
                <c:pt idx="284">
                  <c:v>2864.45</c:v>
                </c:pt>
                <c:pt idx="285">
                  <c:v>2865.73</c:v>
                </c:pt>
                <c:pt idx="286">
                  <c:v>2867.69</c:v>
                </c:pt>
                <c:pt idx="287">
                  <c:v>2869.97</c:v>
                </c:pt>
                <c:pt idx="288">
                  <c:v>2871.15</c:v>
                </c:pt>
                <c:pt idx="289">
                  <c:v>2873.32</c:v>
                </c:pt>
                <c:pt idx="290">
                  <c:v>2874.58</c:v>
                </c:pt>
                <c:pt idx="291">
                  <c:v>2876.32</c:v>
                </c:pt>
                <c:pt idx="292">
                  <c:v>2877.78</c:v>
                </c:pt>
                <c:pt idx="293">
                  <c:v>2883.17</c:v>
                </c:pt>
                <c:pt idx="294">
                  <c:v>2892.7</c:v>
                </c:pt>
                <c:pt idx="295">
                  <c:v>2893.86</c:v>
                </c:pt>
                <c:pt idx="296">
                  <c:v>2904.55</c:v>
                </c:pt>
                <c:pt idx="297">
                  <c:v>2900.59</c:v>
                </c:pt>
                <c:pt idx="298">
                  <c:v>2912.87</c:v>
                </c:pt>
                <c:pt idx="299">
                  <c:v>2910.84</c:v>
                </c:pt>
                <c:pt idx="300">
                  <c:v>2914.45</c:v>
                </c:pt>
                <c:pt idx="301">
                  <c:v>2916.91</c:v>
                </c:pt>
                <c:pt idx="302">
                  <c:v>2918.64</c:v>
                </c:pt>
                <c:pt idx="303">
                  <c:v>2923.72</c:v>
                </c:pt>
                <c:pt idx="304">
                  <c:v>2927.22</c:v>
                </c:pt>
                <c:pt idx="305">
                  <c:v>2936.87</c:v>
                </c:pt>
                <c:pt idx="306">
                  <c:v>2944.6</c:v>
                </c:pt>
                <c:pt idx="307">
                  <c:v>2948.46</c:v>
                </c:pt>
                <c:pt idx="308">
                  <c:v>2970.93</c:v>
                </c:pt>
                <c:pt idx="309">
                  <c:v>2981.91</c:v>
                </c:pt>
                <c:pt idx="310">
                  <c:v>3006.31</c:v>
                </c:pt>
                <c:pt idx="311">
                  <c:v>3021.6</c:v>
                </c:pt>
                <c:pt idx="312">
                  <c:v>3014.72</c:v>
                </c:pt>
                <c:pt idx="313">
                  <c:v>3021</c:v>
                </c:pt>
                <c:pt idx="314">
                  <c:v>3023.98</c:v>
                </c:pt>
                <c:pt idx="315">
                  <c:v>3034.25</c:v>
                </c:pt>
                <c:pt idx="316">
                  <c:v>3040.87</c:v>
                </c:pt>
                <c:pt idx="317">
                  <c:v>3040.68</c:v>
                </c:pt>
                <c:pt idx="318">
                  <c:v>3047.2</c:v>
                </c:pt>
                <c:pt idx="319">
                  <c:v>3050.59</c:v>
                </c:pt>
                <c:pt idx="320">
                  <c:v>3056.14</c:v>
                </c:pt>
                <c:pt idx="321">
                  <c:v>3061.22</c:v>
                </c:pt>
                <c:pt idx="322">
                  <c:v>3063.5</c:v>
                </c:pt>
                <c:pt idx="323">
                  <c:v>3065.97</c:v>
                </c:pt>
                <c:pt idx="324">
                  <c:v>3071.75</c:v>
                </c:pt>
                <c:pt idx="325">
                  <c:v>3075.42</c:v>
                </c:pt>
                <c:pt idx="326">
                  <c:v>3072.89</c:v>
                </c:pt>
                <c:pt idx="327">
                  <c:v>3080.88</c:v>
                </c:pt>
                <c:pt idx="328">
                  <c:v>3083.88</c:v>
                </c:pt>
                <c:pt idx="329">
                  <c:v>3085.65</c:v>
                </c:pt>
                <c:pt idx="330">
                  <c:v>3090.47</c:v>
                </c:pt>
                <c:pt idx="331">
                  <c:v>3093.49</c:v>
                </c:pt>
                <c:pt idx="332">
                  <c:v>3096.72</c:v>
                </c:pt>
                <c:pt idx="333">
                  <c:v>3099.9</c:v>
                </c:pt>
                <c:pt idx="334">
                  <c:v>3099.41</c:v>
                </c:pt>
                <c:pt idx="335">
                  <c:v>3105.37</c:v>
                </c:pt>
                <c:pt idx="336">
                  <c:v>3105.89</c:v>
                </c:pt>
                <c:pt idx="337">
                  <c:v>3108.88</c:v>
                </c:pt>
                <c:pt idx="338">
                  <c:v>3111.84</c:v>
                </c:pt>
                <c:pt idx="339">
                  <c:v>3111.93</c:v>
                </c:pt>
                <c:pt idx="340">
                  <c:v>3115.34</c:v>
                </c:pt>
                <c:pt idx="341">
                  <c:v>3116.8</c:v>
                </c:pt>
                <c:pt idx="342">
                  <c:v>3118.41</c:v>
                </c:pt>
                <c:pt idx="343">
                  <c:v>3119.92</c:v>
                </c:pt>
                <c:pt idx="344">
                  <c:v>3120.5</c:v>
                </c:pt>
                <c:pt idx="345">
                  <c:v>3120.56</c:v>
                </c:pt>
                <c:pt idx="346">
                  <c:v>3120.63</c:v>
                </c:pt>
                <c:pt idx="347">
                  <c:v>3120.71</c:v>
                </c:pt>
                <c:pt idx="348">
                  <c:v>3121.05</c:v>
                </c:pt>
                <c:pt idx="349">
                  <c:v>3120.5</c:v>
                </c:pt>
                <c:pt idx="350">
                  <c:v>3120.84</c:v>
                </c:pt>
                <c:pt idx="351">
                  <c:v>3120.78</c:v>
                </c:pt>
                <c:pt idx="352">
                  <c:v>3120.53</c:v>
                </c:pt>
                <c:pt idx="353">
                  <c:v>3120.52</c:v>
                </c:pt>
                <c:pt idx="354">
                  <c:v>3120.56</c:v>
                </c:pt>
                <c:pt idx="355">
                  <c:v>3120.64</c:v>
                </c:pt>
                <c:pt idx="356">
                  <c:v>3120.68</c:v>
                </c:pt>
                <c:pt idx="357">
                  <c:v>3121.03</c:v>
                </c:pt>
                <c:pt idx="358">
                  <c:v>3120.57</c:v>
                </c:pt>
                <c:pt idx="359">
                  <c:v>3120.67</c:v>
                </c:pt>
                <c:pt idx="360">
                  <c:v>3120.75</c:v>
                </c:pt>
                <c:pt idx="361">
                  <c:v>3121.04</c:v>
                </c:pt>
                <c:pt idx="362">
                  <c:v>3120.99</c:v>
                </c:pt>
                <c:pt idx="363">
                  <c:v>3122.4</c:v>
                </c:pt>
                <c:pt idx="364">
                  <c:v>3124.95</c:v>
                </c:pt>
                <c:pt idx="365">
                  <c:v>3126.94</c:v>
                </c:pt>
                <c:pt idx="366">
                  <c:v>3129.56</c:v>
                </c:pt>
                <c:pt idx="367">
                  <c:v>3131.78</c:v>
                </c:pt>
                <c:pt idx="368">
                  <c:v>3132.31</c:v>
                </c:pt>
                <c:pt idx="369">
                  <c:v>3134.28</c:v>
                </c:pt>
                <c:pt idx="370">
                  <c:v>3134.1</c:v>
                </c:pt>
                <c:pt idx="371">
                  <c:v>3137.87</c:v>
                </c:pt>
                <c:pt idx="372">
                  <c:v>3140.08</c:v>
                </c:pt>
                <c:pt idx="373">
                  <c:v>3142.3</c:v>
                </c:pt>
                <c:pt idx="374">
                  <c:v>3144.66</c:v>
                </c:pt>
                <c:pt idx="375">
                  <c:v>3145.21</c:v>
                </c:pt>
                <c:pt idx="376">
                  <c:v>3147.52</c:v>
                </c:pt>
                <c:pt idx="377">
                  <c:v>3150.14</c:v>
                </c:pt>
                <c:pt idx="378">
                  <c:v>3153.7</c:v>
                </c:pt>
                <c:pt idx="379">
                  <c:v>3154.83</c:v>
                </c:pt>
                <c:pt idx="380">
                  <c:v>3156.56</c:v>
                </c:pt>
                <c:pt idx="381">
                  <c:v>3157.63</c:v>
                </c:pt>
                <c:pt idx="382">
                  <c:v>3159.63</c:v>
                </c:pt>
                <c:pt idx="383">
                  <c:v>3160.83</c:v>
                </c:pt>
                <c:pt idx="384">
                  <c:v>3163.68</c:v>
                </c:pt>
                <c:pt idx="385">
                  <c:v>3165.73</c:v>
                </c:pt>
                <c:pt idx="386">
                  <c:v>3168.09</c:v>
                </c:pt>
                <c:pt idx="387">
                  <c:v>3168.75</c:v>
                </c:pt>
                <c:pt idx="388">
                  <c:v>3169.82</c:v>
                </c:pt>
                <c:pt idx="389">
                  <c:v>3174.37</c:v>
                </c:pt>
                <c:pt idx="390">
                  <c:v>3175.7</c:v>
                </c:pt>
                <c:pt idx="391">
                  <c:v>3177.32</c:v>
                </c:pt>
                <c:pt idx="392">
                  <c:v>3178.33</c:v>
                </c:pt>
                <c:pt idx="393">
                  <c:v>3179.36</c:v>
                </c:pt>
                <c:pt idx="394">
                  <c:v>3180.13</c:v>
                </c:pt>
                <c:pt idx="395">
                  <c:v>3181.44</c:v>
                </c:pt>
                <c:pt idx="396">
                  <c:v>3183.53</c:v>
                </c:pt>
                <c:pt idx="397">
                  <c:v>3184.2</c:v>
                </c:pt>
                <c:pt idx="398">
                  <c:v>3186.21</c:v>
                </c:pt>
                <c:pt idx="399">
                  <c:v>3187.47</c:v>
                </c:pt>
                <c:pt idx="400">
                  <c:v>3188.4</c:v>
                </c:pt>
                <c:pt idx="401">
                  <c:v>3191.22</c:v>
                </c:pt>
                <c:pt idx="402">
                  <c:v>3191.36</c:v>
                </c:pt>
                <c:pt idx="403">
                  <c:v>3192.74</c:v>
                </c:pt>
                <c:pt idx="404">
                  <c:v>3193.69</c:v>
                </c:pt>
                <c:pt idx="405">
                  <c:v>3194.07</c:v>
                </c:pt>
                <c:pt idx="406">
                  <c:v>3196.55</c:v>
                </c:pt>
                <c:pt idx="407">
                  <c:v>3197.42</c:v>
                </c:pt>
                <c:pt idx="408">
                  <c:v>3199.28</c:v>
                </c:pt>
                <c:pt idx="409">
                  <c:v>3200.22</c:v>
                </c:pt>
                <c:pt idx="410">
                  <c:v>3202.01</c:v>
                </c:pt>
                <c:pt idx="411">
                  <c:v>3207.16</c:v>
                </c:pt>
                <c:pt idx="412">
                  <c:v>3209.67</c:v>
                </c:pt>
                <c:pt idx="413">
                  <c:v>3213.93</c:v>
                </c:pt>
                <c:pt idx="414">
                  <c:v>3215.91</c:v>
                </c:pt>
                <c:pt idx="415">
                  <c:v>3219.98</c:v>
                </c:pt>
                <c:pt idx="416">
                  <c:v>3220.86</c:v>
                </c:pt>
                <c:pt idx="417">
                  <c:v>3228.2</c:v>
                </c:pt>
                <c:pt idx="418">
                  <c:v>3234.74</c:v>
                </c:pt>
                <c:pt idx="419">
                  <c:v>3236.29</c:v>
                </c:pt>
                <c:pt idx="420">
                  <c:v>3245.13</c:v>
                </c:pt>
                <c:pt idx="421">
                  <c:v>3248.97</c:v>
                </c:pt>
                <c:pt idx="422">
                  <c:v>3263.91</c:v>
                </c:pt>
                <c:pt idx="423">
                  <c:v>3265.77</c:v>
                </c:pt>
                <c:pt idx="424">
                  <c:v>3268.24</c:v>
                </c:pt>
                <c:pt idx="425">
                  <c:v>3278.69</c:v>
                </c:pt>
                <c:pt idx="426">
                  <c:v>3285.81</c:v>
                </c:pt>
                <c:pt idx="427">
                  <c:v>3301.24</c:v>
                </c:pt>
                <c:pt idx="428">
                  <c:v>3310.41</c:v>
                </c:pt>
                <c:pt idx="429">
                  <c:v>3322.25</c:v>
                </c:pt>
                <c:pt idx="430">
                  <c:v>3333.02</c:v>
                </c:pt>
                <c:pt idx="431">
                  <c:v>3344.09</c:v>
                </c:pt>
                <c:pt idx="432">
                  <c:v>3335.92</c:v>
                </c:pt>
                <c:pt idx="433">
                  <c:v>3352.42</c:v>
                </c:pt>
                <c:pt idx="434">
                  <c:v>3352.18</c:v>
                </c:pt>
                <c:pt idx="435">
                  <c:v>3354.69</c:v>
                </c:pt>
                <c:pt idx="436">
                  <c:v>3359.83</c:v>
                </c:pt>
                <c:pt idx="437">
                  <c:v>3362.23</c:v>
                </c:pt>
                <c:pt idx="438">
                  <c:v>3365.4</c:v>
                </c:pt>
                <c:pt idx="439">
                  <c:v>3366.97</c:v>
                </c:pt>
                <c:pt idx="440">
                  <c:v>3370.21</c:v>
                </c:pt>
                <c:pt idx="441">
                  <c:v>3370.14</c:v>
                </c:pt>
                <c:pt idx="442">
                  <c:v>3370.61</c:v>
                </c:pt>
                <c:pt idx="443">
                  <c:v>3371.66</c:v>
                </c:pt>
                <c:pt idx="444">
                  <c:v>3373.65</c:v>
                </c:pt>
                <c:pt idx="445">
                  <c:v>3374.53</c:v>
                </c:pt>
                <c:pt idx="446">
                  <c:v>3376.51</c:v>
                </c:pt>
                <c:pt idx="447">
                  <c:v>3378.1</c:v>
                </c:pt>
                <c:pt idx="448">
                  <c:v>3382.39</c:v>
                </c:pt>
                <c:pt idx="449">
                  <c:v>3384.06</c:v>
                </c:pt>
                <c:pt idx="450">
                  <c:v>3386.2</c:v>
                </c:pt>
                <c:pt idx="451">
                  <c:v>3389.12</c:v>
                </c:pt>
                <c:pt idx="452">
                  <c:v>3390.99</c:v>
                </c:pt>
                <c:pt idx="453">
                  <c:v>3391.07</c:v>
                </c:pt>
                <c:pt idx="454">
                  <c:v>3390.18</c:v>
                </c:pt>
                <c:pt idx="455">
                  <c:v>3392.51</c:v>
                </c:pt>
                <c:pt idx="456">
                  <c:v>3397.08</c:v>
                </c:pt>
                <c:pt idx="457">
                  <c:v>3397.42</c:v>
                </c:pt>
                <c:pt idx="458">
                  <c:v>3399.98</c:v>
                </c:pt>
                <c:pt idx="459">
                  <c:v>3399.57</c:v>
                </c:pt>
                <c:pt idx="460">
                  <c:v>3401.86</c:v>
                </c:pt>
                <c:pt idx="461">
                  <c:v>3404.09</c:v>
                </c:pt>
                <c:pt idx="462">
                  <c:v>3407.09</c:v>
                </c:pt>
                <c:pt idx="463">
                  <c:v>3408.21</c:v>
                </c:pt>
                <c:pt idx="464">
                  <c:v>3408.47</c:v>
                </c:pt>
                <c:pt idx="465">
                  <c:v>3409.19</c:v>
                </c:pt>
                <c:pt idx="466">
                  <c:v>3411.26</c:v>
                </c:pt>
                <c:pt idx="467">
                  <c:v>3412.98</c:v>
                </c:pt>
                <c:pt idx="468">
                  <c:v>3413.11</c:v>
                </c:pt>
                <c:pt idx="469">
                  <c:v>3416.14</c:v>
                </c:pt>
                <c:pt idx="470">
                  <c:v>3416.6</c:v>
                </c:pt>
                <c:pt idx="471">
                  <c:v>3418.56</c:v>
                </c:pt>
                <c:pt idx="472">
                  <c:v>3419.67</c:v>
                </c:pt>
                <c:pt idx="473">
                  <c:v>3420.06</c:v>
                </c:pt>
                <c:pt idx="474">
                  <c:v>3420.57</c:v>
                </c:pt>
                <c:pt idx="475">
                  <c:v>3422.41</c:v>
                </c:pt>
                <c:pt idx="476">
                  <c:v>3422.09</c:v>
                </c:pt>
                <c:pt idx="477">
                  <c:v>3423.26</c:v>
                </c:pt>
                <c:pt idx="478">
                  <c:v>3424.04</c:v>
                </c:pt>
                <c:pt idx="479">
                  <c:v>3425.32</c:v>
                </c:pt>
                <c:pt idx="480">
                  <c:v>3426.52</c:v>
                </c:pt>
                <c:pt idx="481">
                  <c:v>3426.67</c:v>
                </c:pt>
                <c:pt idx="482">
                  <c:v>3428.66</c:v>
                </c:pt>
                <c:pt idx="483">
                  <c:v>3428.87</c:v>
                </c:pt>
                <c:pt idx="484">
                  <c:v>3429.33</c:v>
                </c:pt>
                <c:pt idx="485">
                  <c:v>3432.07</c:v>
                </c:pt>
                <c:pt idx="486">
                  <c:v>3432.88</c:v>
                </c:pt>
                <c:pt idx="487">
                  <c:v>3433.19</c:v>
                </c:pt>
                <c:pt idx="488">
                  <c:v>3435.52</c:v>
                </c:pt>
                <c:pt idx="489">
                  <c:v>3436.7</c:v>
                </c:pt>
                <c:pt idx="490">
                  <c:v>3439.44</c:v>
                </c:pt>
                <c:pt idx="491">
                  <c:v>3439.74</c:v>
                </c:pt>
                <c:pt idx="492">
                  <c:v>3441.78</c:v>
                </c:pt>
                <c:pt idx="493">
                  <c:v>3443.37</c:v>
                </c:pt>
                <c:pt idx="494">
                  <c:v>3444.6</c:v>
                </c:pt>
                <c:pt idx="495">
                  <c:v>3447.27</c:v>
                </c:pt>
                <c:pt idx="496">
                  <c:v>3448.54</c:v>
                </c:pt>
                <c:pt idx="497">
                  <c:v>3450.52</c:v>
                </c:pt>
                <c:pt idx="498">
                  <c:v>3451.09</c:v>
                </c:pt>
                <c:pt idx="499">
                  <c:v>3453.84</c:v>
                </c:pt>
                <c:pt idx="500">
                  <c:v>3453.99</c:v>
                </c:pt>
                <c:pt idx="501">
                  <c:v>3455.72</c:v>
                </c:pt>
                <c:pt idx="502">
                  <c:v>3457.7</c:v>
                </c:pt>
                <c:pt idx="503">
                  <c:v>3459.76</c:v>
                </c:pt>
                <c:pt idx="504">
                  <c:v>3462.41</c:v>
                </c:pt>
                <c:pt idx="505">
                  <c:v>3464.41</c:v>
                </c:pt>
                <c:pt idx="506">
                  <c:v>3466.53</c:v>
                </c:pt>
                <c:pt idx="507">
                  <c:v>3470.42</c:v>
                </c:pt>
                <c:pt idx="508">
                  <c:v>3471.16</c:v>
                </c:pt>
                <c:pt idx="509">
                  <c:v>3475.56</c:v>
                </c:pt>
                <c:pt idx="510">
                  <c:v>3477.88</c:v>
                </c:pt>
                <c:pt idx="511">
                  <c:v>3478.97</c:v>
                </c:pt>
                <c:pt idx="512">
                  <c:v>3482.95</c:v>
                </c:pt>
                <c:pt idx="513">
                  <c:v>3483.5</c:v>
                </c:pt>
                <c:pt idx="514">
                  <c:v>3486.32</c:v>
                </c:pt>
                <c:pt idx="515">
                  <c:v>3488.69</c:v>
                </c:pt>
                <c:pt idx="516">
                  <c:v>3491.46</c:v>
                </c:pt>
                <c:pt idx="517">
                  <c:v>3493.65</c:v>
                </c:pt>
                <c:pt idx="518">
                  <c:v>3494.19</c:v>
                </c:pt>
                <c:pt idx="519">
                  <c:v>3496.9</c:v>
                </c:pt>
                <c:pt idx="520">
                  <c:v>3498.37</c:v>
                </c:pt>
                <c:pt idx="521">
                  <c:v>3499.61</c:v>
                </c:pt>
                <c:pt idx="522">
                  <c:v>3503.05</c:v>
                </c:pt>
                <c:pt idx="523">
                  <c:v>3504</c:v>
                </c:pt>
                <c:pt idx="524">
                  <c:v>3506.89</c:v>
                </c:pt>
                <c:pt idx="525">
                  <c:v>3509.2</c:v>
                </c:pt>
                <c:pt idx="526">
                  <c:v>3509.7</c:v>
                </c:pt>
                <c:pt idx="527">
                  <c:v>3514.02</c:v>
                </c:pt>
                <c:pt idx="528">
                  <c:v>3514.27</c:v>
                </c:pt>
                <c:pt idx="529">
                  <c:v>3515.06</c:v>
                </c:pt>
                <c:pt idx="530">
                  <c:v>3516.97</c:v>
                </c:pt>
                <c:pt idx="531">
                  <c:v>3517.74</c:v>
                </c:pt>
                <c:pt idx="532">
                  <c:v>3521.54</c:v>
                </c:pt>
                <c:pt idx="533">
                  <c:v>3521.87</c:v>
                </c:pt>
                <c:pt idx="534">
                  <c:v>3520.9</c:v>
                </c:pt>
                <c:pt idx="535">
                  <c:v>3521.7</c:v>
                </c:pt>
                <c:pt idx="536">
                  <c:v>3523.73</c:v>
                </c:pt>
                <c:pt idx="537">
                  <c:v>3524.75</c:v>
                </c:pt>
                <c:pt idx="538">
                  <c:v>3525.24</c:v>
                </c:pt>
                <c:pt idx="539">
                  <c:v>3526.08</c:v>
                </c:pt>
                <c:pt idx="540">
                  <c:v>3527.07</c:v>
                </c:pt>
                <c:pt idx="541">
                  <c:v>3526.42</c:v>
                </c:pt>
                <c:pt idx="542">
                  <c:v>3526.98</c:v>
                </c:pt>
                <c:pt idx="543">
                  <c:v>3527.38</c:v>
                </c:pt>
                <c:pt idx="544">
                  <c:v>3527.57</c:v>
                </c:pt>
                <c:pt idx="545">
                  <c:v>3528.05</c:v>
                </c:pt>
                <c:pt idx="546">
                  <c:v>3527.53</c:v>
                </c:pt>
                <c:pt idx="547">
                  <c:v>3527.49</c:v>
                </c:pt>
                <c:pt idx="548">
                  <c:v>3527.38</c:v>
                </c:pt>
                <c:pt idx="549">
                  <c:v>3526.34</c:v>
                </c:pt>
                <c:pt idx="550">
                  <c:v>3525.51</c:v>
                </c:pt>
                <c:pt idx="551">
                  <c:v>3524.63</c:v>
                </c:pt>
                <c:pt idx="552">
                  <c:v>3523.93</c:v>
                </c:pt>
                <c:pt idx="553">
                  <c:v>3521.99</c:v>
                </c:pt>
                <c:pt idx="554">
                  <c:v>3520.67</c:v>
                </c:pt>
                <c:pt idx="555">
                  <c:v>3518.14</c:v>
                </c:pt>
                <c:pt idx="556">
                  <c:v>3517.05</c:v>
                </c:pt>
                <c:pt idx="557">
                  <c:v>3515.02</c:v>
                </c:pt>
                <c:pt idx="558">
                  <c:v>3513.73</c:v>
                </c:pt>
                <c:pt idx="559">
                  <c:v>3511.1</c:v>
                </c:pt>
                <c:pt idx="560">
                  <c:v>3510.03</c:v>
                </c:pt>
                <c:pt idx="561">
                  <c:v>3507.04</c:v>
                </c:pt>
                <c:pt idx="562">
                  <c:v>3505.13</c:v>
                </c:pt>
                <c:pt idx="563">
                  <c:v>3501.68</c:v>
                </c:pt>
                <c:pt idx="564">
                  <c:v>3498.69</c:v>
                </c:pt>
                <c:pt idx="565">
                  <c:v>3496.04</c:v>
                </c:pt>
                <c:pt idx="566">
                  <c:v>3495.07</c:v>
                </c:pt>
                <c:pt idx="567">
                  <c:v>3493.45</c:v>
                </c:pt>
                <c:pt idx="568">
                  <c:v>3491.45</c:v>
                </c:pt>
                <c:pt idx="569">
                  <c:v>3489.61</c:v>
                </c:pt>
                <c:pt idx="570">
                  <c:v>3486.63</c:v>
                </c:pt>
                <c:pt idx="571">
                  <c:v>3483.83</c:v>
                </c:pt>
                <c:pt idx="572">
                  <c:v>3482.9</c:v>
                </c:pt>
                <c:pt idx="573">
                  <c:v>3480.2</c:v>
                </c:pt>
                <c:pt idx="574">
                  <c:v>3476.89</c:v>
                </c:pt>
                <c:pt idx="575">
                  <c:v>3475.7</c:v>
                </c:pt>
                <c:pt idx="576">
                  <c:v>3473.83</c:v>
                </c:pt>
                <c:pt idx="577">
                  <c:v>3472.91</c:v>
                </c:pt>
                <c:pt idx="578">
                  <c:v>3471.53</c:v>
                </c:pt>
                <c:pt idx="579">
                  <c:v>3471.46</c:v>
                </c:pt>
                <c:pt idx="580">
                  <c:v>3470.29</c:v>
                </c:pt>
                <c:pt idx="581">
                  <c:v>3469.64</c:v>
                </c:pt>
                <c:pt idx="582">
                  <c:v>3468.03</c:v>
                </c:pt>
                <c:pt idx="583">
                  <c:v>3465.44</c:v>
                </c:pt>
                <c:pt idx="584">
                  <c:v>3464.85</c:v>
                </c:pt>
                <c:pt idx="585">
                  <c:v>3463.85</c:v>
                </c:pt>
                <c:pt idx="586">
                  <c:v>3462.17</c:v>
                </c:pt>
                <c:pt idx="587">
                  <c:v>3461.5</c:v>
                </c:pt>
                <c:pt idx="588">
                  <c:v>3460.03</c:v>
                </c:pt>
                <c:pt idx="589">
                  <c:v>3459.33</c:v>
                </c:pt>
                <c:pt idx="590">
                  <c:v>3458.02</c:v>
                </c:pt>
                <c:pt idx="591">
                  <c:v>3456.77</c:v>
                </c:pt>
                <c:pt idx="592">
                  <c:v>3455.85</c:v>
                </c:pt>
                <c:pt idx="593">
                  <c:v>3454.09</c:v>
                </c:pt>
                <c:pt idx="594">
                  <c:v>3452.7</c:v>
                </c:pt>
                <c:pt idx="595">
                  <c:v>3450.91</c:v>
                </c:pt>
                <c:pt idx="596">
                  <c:v>3448.53</c:v>
                </c:pt>
                <c:pt idx="597">
                  <c:v>3447.92</c:v>
                </c:pt>
                <c:pt idx="598">
                  <c:v>3447.5</c:v>
                </c:pt>
                <c:pt idx="599">
                  <c:v>3447.13</c:v>
                </c:pt>
                <c:pt idx="600">
                  <c:v>3446.96</c:v>
                </c:pt>
                <c:pt idx="601">
                  <c:v>3446.53</c:v>
                </c:pt>
                <c:pt idx="602">
                  <c:v>3444.89</c:v>
                </c:pt>
                <c:pt idx="603">
                  <c:v>3443.42</c:v>
                </c:pt>
                <c:pt idx="604">
                  <c:v>3441.98</c:v>
                </c:pt>
                <c:pt idx="605">
                  <c:v>3441.33</c:v>
                </c:pt>
                <c:pt idx="606">
                  <c:v>3440.35</c:v>
                </c:pt>
                <c:pt idx="607">
                  <c:v>3439.93</c:v>
                </c:pt>
                <c:pt idx="608">
                  <c:v>3438.18</c:v>
                </c:pt>
                <c:pt idx="609">
                  <c:v>3437.39</c:v>
                </c:pt>
                <c:pt idx="610">
                  <c:v>3436.15</c:v>
                </c:pt>
                <c:pt idx="611">
                  <c:v>3435.31</c:v>
                </c:pt>
                <c:pt idx="612">
                  <c:v>3434.95</c:v>
                </c:pt>
                <c:pt idx="613">
                  <c:v>3433.81</c:v>
                </c:pt>
                <c:pt idx="614">
                  <c:v>3432.99</c:v>
                </c:pt>
                <c:pt idx="615">
                  <c:v>3432.53</c:v>
                </c:pt>
                <c:pt idx="616">
                  <c:v>3432.14</c:v>
                </c:pt>
                <c:pt idx="617">
                  <c:v>3432.39</c:v>
                </c:pt>
                <c:pt idx="618">
                  <c:v>3432.51</c:v>
                </c:pt>
                <c:pt idx="619">
                  <c:v>3432.66</c:v>
                </c:pt>
                <c:pt idx="620">
                  <c:v>3432.52</c:v>
                </c:pt>
                <c:pt idx="621">
                  <c:v>3433.63</c:v>
                </c:pt>
                <c:pt idx="622">
                  <c:v>3434.38</c:v>
                </c:pt>
                <c:pt idx="623">
                  <c:v>3435.66</c:v>
                </c:pt>
                <c:pt idx="624">
                  <c:v>3437.35</c:v>
                </c:pt>
                <c:pt idx="625">
                  <c:v>3437.48</c:v>
                </c:pt>
                <c:pt idx="626">
                  <c:v>3439.06</c:v>
                </c:pt>
                <c:pt idx="627">
                  <c:v>3440.25</c:v>
                </c:pt>
                <c:pt idx="628">
                  <c:v>3443.15</c:v>
                </c:pt>
                <c:pt idx="629">
                  <c:v>3444.29</c:v>
                </c:pt>
                <c:pt idx="630">
                  <c:v>3445.98</c:v>
                </c:pt>
                <c:pt idx="631">
                  <c:v>3446.28</c:v>
                </c:pt>
                <c:pt idx="632">
                  <c:v>3448.37</c:v>
                </c:pt>
                <c:pt idx="633">
                  <c:v>3450.99</c:v>
                </c:pt>
                <c:pt idx="634">
                  <c:v>3453.71</c:v>
                </c:pt>
                <c:pt idx="635">
                  <c:v>3454.55</c:v>
                </c:pt>
                <c:pt idx="636">
                  <c:v>3458.91</c:v>
                </c:pt>
                <c:pt idx="637">
                  <c:v>3460.84</c:v>
                </c:pt>
                <c:pt idx="638">
                  <c:v>3463.68</c:v>
                </c:pt>
                <c:pt idx="639">
                  <c:v>3465.09</c:v>
                </c:pt>
                <c:pt idx="640">
                  <c:v>3465.56</c:v>
                </c:pt>
                <c:pt idx="641">
                  <c:v>3466.93</c:v>
                </c:pt>
                <c:pt idx="642">
                  <c:v>3468.1</c:v>
                </c:pt>
                <c:pt idx="643">
                  <c:v>3468.92</c:v>
                </c:pt>
                <c:pt idx="644">
                  <c:v>3469.54</c:v>
                </c:pt>
                <c:pt idx="645">
                  <c:v>3470.54</c:v>
                </c:pt>
                <c:pt idx="646">
                  <c:v>3470.99</c:v>
                </c:pt>
                <c:pt idx="647">
                  <c:v>3472.55</c:v>
                </c:pt>
                <c:pt idx="648">
                  <c:v>3472.44</c:v>
                </c:pt>
                <c:pt idx="649">
                  <c:v>3472.74</c:v>
                </c:pt>
                <c:pt idx="650">
                  <c:v>3472.52</c:v>
                </c:pt>
                <c:pt idx="651">
                  <c:v>3473.75</c:v>
                </c:pt>
                <c:pt idx="652">
                  <c:v>3474.21</c:v>
                </c:pt>
                <c:pt idx="653">
                  <c:v>3474.23</c:v>
                </c:pt>
                <c:pt idx="654">
                  <c:v>3474.36</c:v>
                </c:pt>
                <c:pt idx="655">
                  <c:v>3473.31</c:v>
                </c:pt>
                <c:pt idx="656">
                  <c:v>3473.64</c:v>
                </c:pt>
                <c:pt idx="657">
                  <c:v>3473.86</c:v>
                </c:pt>
                <c:pt idx="658">
                  <c:v>3472.78</c:v>
                </c:pt>
                <c:pt idx="659">
                  <c:v>3472.98</c:v>
                </c:pt>
                <c:pt idx="660">
                  <c:v>3472.65</c:v>
                </c:pt>
                <c:pt idx="661">
                  <c:v>3471.89</c:v>
                </c:pt>
                <c:pt idx="662">
                  <c:v>3471.85</c:v>
                </c:pt>
                <c:pt idx="663">
                  <c:v>3469.74</c:v>
                </c:pt>
                <c:pt idx="664">
                  <c:v>3469.79</c:v>
                </c:pt>
                <c:pt idx="665">
                  <c:v>3469.58</c:v>
                </c:pt>
                <c:pt idx="666">
                  <c:v>3467.91</c:v>
                </c:pt>
                <c:pt idx="667">
                  <c:v>3468.16</c:v>
                </c:pt>
                <c:pt idx="668">
                  <c:v>3466.09</c:v>
                </c:pt>
                <c:pt idx="669">
                  <c:v>3465.98</c:v>
                </c:pt>
                <c:pt idx="670">
                  <c:v>3465.26</c:v>
                </c:pt>
                <c:pt idx="671">
                  <c:v>3464.6</c:v>
                </c:pt>
                <c:pt idx="672">
                  <c:v>3464.15</c:v>
                </c:pt>
                <c:pt idx="673">
                  <c:v>3462.81</c:v>
                </c:pt>
                <c:pt idx="674">
                  <c:v>3461.93</c:v>
                </c:pt>
                <c:pt idx="675">
                  <c:v>3461.61</c:v>
                </c:pt>
                <c:pt idx="676">
                  <c:v>3461.31</c:v>
                </c:pt>
                <c:pt idx="677">
                  <c:v>3460.47</c:v>
                </c:pt>
                <c:pt idx="678">
                  <c:v>3459.36</c:v>
                </c:pt>
                <c:pt idx="679">
                  <c:v>3459.5</c:v>
                </c:pt>
                <c:pt idx="680">
                  <c:v>3457.7</c:v>
                </c:pt>
                <c:pt idx="681">
                  <c:v>3457.48</c:v>
                </c:pt>
                <c:pt idx="682">
                  <c:v>3456.49</c:v>
                </c:pt>
                <c:pt idx="683">
                  <c:v>3455.64</c:v>
                </c:pt>
                <c:pt idx="684">
                  <c:v>3454.99</c:v>
                </c:pt>
                <c:pt idx="685">
                  <c:v>3454.46</c:v>
                </c:pt>
                <c:pt idx="686">
                  <c:v>3454.33</c:v>
                </c:pt>
                <c:pt idx="687">
                  <c:v>3454.39</c:v>
                </c:pt>
                <c:pt idx="688">
                  <c:v>3453.44</c:v>
                </c:pt>
                <c:pt idx="689">
                  <c:v>3453.08</c:v>
                </c:pt>
                <c:pt idx="690">
                  <c:v>3452.37</c:v>
                </c:pt>
                <c:pt idx="691">
                  <c:v>3451.53</c:v>
                </c:pt>
                <c:pt idx="692">
                  <c:v>3452.08</c:v>
                </c:pt>
                <c:pt idx="693">
                  <c:v>3451.52</c:v>
                </c:pt>
                <c:pt idx="694">
                  <c:v>3451.08</c:v>
                </c:pt>
                <c:pt idx="695">
                  <c:v>3450.39</c:v>
                </c:pt>
                <c:pt idx="696">
                  <c:v>3449.79</c:v>
                </c:pt>
                <c:pt idx="697">
                  <c:v>3449.96</c:v>
                </c:pt>
                <c:pt idx="698">
                  <c:v>3448.51</c:v>
                </c:pt>
                <c:pt idx="699">
                  <c:v>3448.76</c:v>
                </c:pt>
                <c:pt idx="700">
                  <c:v>3448.45</c:v>
                </c:pt>
                <c:pt idx="701">
                  <c:v>3447.95</c:v>
                </c:pt>
                <c:pt idx="702">
                  <c:v>3447.61</c:v>
                </c:pt>
                <c:pt idx="703">
                  <c:v>3446.45</c:v>
                </c:pt>
                <c:pt idx="704">
                  <c:v>3445.77</c:v>
                </c:pt>
                <c:pt idx="705">
                  <c:v>3445.8</c:v>
                </c:pt>
                <c:pt idx="706">
                  <c:v>3445.08</c:v>
                </c:pt>
                <c:pt idx="707">
                  <c:v>3445.12</c:v>
                </c:pt>
                <c:pt idx="708">
                  <c:v>3443.29</c:v>
                </c:pt>
                <c:pt idx="709">
                  <c:v>3442.95</c:v>
                </c:pt>
                <c:pt idx="710">
                  <c:v>3442.05</c:v>
                </c:pt>
                <c:pt idx="711">
                  <c:v>3441.52</c:v>
                </c:pt>
                <c:pt idx="712">
                  <c:v>3440.49</c:v>
                </c:pt>
                <c:pt idx="713">
                  <c:v>3439.99</c:v>
                </c:pt>
                <c:pt idx="714">
                  <c:v>3439.3</c:v>
                </c:pt>
                <c:pt idx="715">
                  <c:v>3438.68</c:v>
                </c:pt>
                <c:pt idx="716">
                  <c:v>3437.62</c:v>
                </c:pt>
                <c:pt idx="717">
                  <c:v>3436.74</c:v>
                </c:pt>
                <c:pt idx="718">
                  <c:v>3436.84</c:v>
                </c:pt>
                <c:pt idx="719">
                  <c:v>3436.19</c:v>
                </c:pt>
                <c:pt idx="720">
                  <c:v>3435.15</c:v>
                </c:pt>
                <c:pt idx="721">
                  <c:v>3434.08</c:v>
                </c:pt>
                <c:pt idx="722">
                  <c:v>3432.78</c:v>
                </c:pt>
                <c:pt idx="723">
                  <c:v>3432.12</c:v>
                </c:pt>
                <c:pt idx="724">
                  <c:v>3431.58</c:v>
                </c:pt>
                <c:pt idx="725">
                  <c:v>3430.52</c:v>
                </c:pt>
                <c:pt idx="726">
                  <c:v>3430.31</c:v>
                </c:pt>
                <c:pt idx="727">
                  <c:v>3426.88</c:v>
                </c:pt>
                <c:pt idx="728">
                  <c:v>3425.94</c:v>
                </c:pt>
                <c:pt idx="729">
                  <c:v>3425.48</c:v>
                </c:pt>
                <c:pt idx="730">
                  <c:v>3423.55</c:v>
                </c:pt>
                <c:pt idx="731">
                  <c:v>3421.9</c:v>
                </c:pt>
                <c:pt idx="732">
                  <c:v>3420.59</c:v>
                </c:pt>
                <c:pt idx="733">
                  <c:v>3419.08</c:v>
                </c:pt>
                <c:pt idx="734">
                  <c:v>3418.98</c:v>
                </c:pt>
                <c:pt idx="735">
                  <c:v>3417.23</c:v>
                </c:pt>
                <c:pt idx="736">
                  <c:v>3417.41</c:v>
                </c:pt>
                <c:pt idx="737">
                  <c:v>3415.79</c:v>
                </c:pt>
                <c:pt idx="738">
                  <c:v>3415.24</c:v>
                </c:pt>
                <c:pt idx="739">
                  <c:v>3414.97</c:v>
                </c:pt>
                <c:pt idx="740">
                  <c:v>3413.39</c:v>
                </c:pt>
                <c:pt idx="741">
                  <c:v>3412.5</c:v>
                </c:pt>
                <c:pt idx="742">
                  <c:v>3410.69</c:v>
                </c:pt>
                <c:pt idx="743">
                  <c:v>3410.37</c:v>
                </c:pt>
                <c:pt idx="744">
                  <c:v>3410.75</c:v>
                </c:pt>
                <c:pt idx="745">
                  <c:v>3409.22</c:v>
                </c:pt>
                <c:pt idx="746">
                  <c:v>3409.43</c:v>
                </c:pt>
                <c:pt idx="747">
                  <c:v>3409.39</c:v>
                </c:pt>
                <c:pt idx="748">
                  <c:v>3409.39</c:v>
                </c:pt>
                <c:pt idx="749">
                  <c:v>3409.5</c:v>
                </c:pt>
                <c:pt idx="750">
                  <c:v>3409.18</c:v>
                </c:pt>
                <c:pt idx="751">
                  <c:v>3409.15</c:v>
                </c:pt>
                <c:pt idx="752">
                  <c:v>3409.4</c:v>
                </c:pt>
                <c:pt idx="753">
                  <c:v>3408.22</c:v>
                </c:pt>
                <c:pt idx="754">
                  <c:v>3408.52</c:v>
                </c:pt>
                <c:pt idx="755">
                  <c:v>3406.48</c:v>
                </c:pt>
                <c:pt idx="756">
                  <c:v>3406.51</c:v>
                </c:pt>
                <c:pt idx="757">
                  <c:v>3407.14</c:v>
                </c:pt>
                <c:pt idx="758">
                  <c:v>3406.83</c:v>
                </c:pt>
                <c:pt idx="759">
                  <c:v>3406.96</c:v>
                </c:pt>
                <c:pt idx="760">
                  <c:v>3404.47</c:v>
                </c:pt>
                <c:pt idx="761">
                  <c:v>3403.89</c:v>
                </c:pt>
                <c:pt idx="762">
                  <c:v>3403.91</c:v>
                </c:pt>
                <c:pt idx="763">
                  <c:v>3402.03</c:v>
                </c:pt>
                <c:pt idx="764">
                  <c:v>3401.47</c:v>
                </c:pt>
                <c:pt idx="765">
                  <c:v>3399.92</c:v>
                </c:pt>
                <c:pt idx="766">
                  <c:v>3400.4</c:v>
                </c:pt>
                <c:pt idx="767">
                  <c:v>3399.82</c:v>
                </c:pt>
                <c:pt idx="768">
                  <c:v>3397.78</c:v>
                </c:pt>
                <c:pt idx="769">
                  <c:v>3397.47</c:v>
                </c:pt>
                <c:pt idx="770">
                  <c:v>3396.04</c:v>
                </c:pt>
                <c:pt idx="771">
                  <c:v>3395.09</c:v>
                </c:pt>
                <c:pt idx="772">
                  <c:v>3394.91</c:v>
                </c:pt>
                <c:pt idx="773">
                  <c:v>3394.73</c:v>
                </c:pt>
                <c:pt idx="774">
                  <c:v>3391.87</c:v>
                </c:pt>
                <c:pt idx="775">
                  <c:v>3392.15</c:v>
                </c:pt>
                <c:pt idx="776">
                  <c:v>3391.36</c:v>
                </c:pt>
                <c:pt idx="777">
                  <c:v>3388.59</c:v>
                </c:pt>
                <c:pt idx="778">
                  <c:v>3388.16</c:v>
                </c:pt>
                <c:pt idx="779">
                  <c:v>3387.01</c:v>
                </c:pt>
                <c:pt idx="780">
                  <c:v>3386.98</c:v>
                </c:pt>
                <c:pt idx="781">
                  <c:v>3385.61</c:v>
                </c:pt>
                <c:pt idx="782">
                  <c:v>3384.46</c:v>
                </c:pt>
                <c:pt idx="783">
                  <c:v>3382.61</c:v>
                </c:pt>
                <c:pt idx="784">
                  <c:v>3381.89</c:v>
                </c:pt>
                <c:pt idx="785">
                  <c:v>3378.33</c:v>
                </c:pt>
                <c:pt idx="786">
                  <c:v>3377.93</c:v>
                </c:pt>
                <c:pt idx="787">
                  <c:v>3375.68</c:v>
                </c:pt>
                <c:pt idx="788">
                  <c:v>3376.05</c:v>
                </c:pt>
                <c:pt idx="789">
                  <c:v>3374.97</c:v>
                </c:pt>
                <c:pt idx="790">
                  <c:v>3375.69</c:v>
                </c:pt>
                <c:pt idx="791">
                  <c:v>3375.12</c:v>
                </c:pt>
                <c:pt idx="792">
                  <c:v>3375.85</c:v>
                </c:pt>
                <c:pt idx="793">
                  <c:v>3375.14</c:v>
                </c:pt>
                <c:pt idx="794">
                  <c:v>3375.34</c:v>
                </c:pt>
                <c:pt idx="795">
                  <c:v>3376.29</c:v>
                </c:pt>
                <c:pt idx="796">
                  <c:v>3376.6</c:v>
                </c:pt>
                <c:pt idx="797">
                  <c:v>3376.69</c:v>
                </c:pt>
                <c:pt idx="798">
                  <c:v>3376.62</c:v>
                </c:pt>
                <c:pt idx="799">
                  <c:v>3376.93</c:v>
                </c:pt>
                <c:pt idx="800">
                  <c:v>3376.64</c:v>
                </c:pt>
                <c:pt idx="801">
                  <c:v>3376.38</c:v>
                </c:pt>
                <c:pt idx="802">
                  <c:v>3376.29</c:v>
                </c:pt>
                <c:pt idx="803">
                  <c:v>3375.96</c:v>
                </c:pt>
                <c:pt idx="804">
                  <c:v>3375.99</c:v>
                </c:pt>
                <c:pt idx="805">
                  <c:v>3375.88</c:v>
                </c:pt>
                <c:pt idx="806">
                  <c:v>3376.48</c:v>
                </c:pt>
                <c:pt idx="807">
                  <c:v>3376.59</c:v>
                </c:pt>
                <c:pt idx="808">
                  <c:v>3375.7</c:v>
                </c:pt>
                <c:pt idx="809">
                  <c:v>3375.96</c:v>
                </c:pt>
                <c:pt idx="810">
                  <c:v>3375.93</c:v>
                </c:pt>
                <c:pt idx="811">
                  <c:v>3375.86</c:v>
                </c:pt>
                <c:pt idx="812">
                  <c:v>3376.59</c:v>
                </c:pt>
                <c:pt idx="813">
                  <c:v>3376.1</c:v>
                </c:pt>
                <c:pt idx="814">
                  <c:v>3376.08</c:v>
                </c:pt>
                <c:pt idx="815">
                  <c:v>3376.45</c:v>
                </c:pt>
                <c:pt idx="816">
                  <c:v>3376.11</c:v>
                </c:pt>
                <c:pt idx="817">
                  <c:v>3376.53</c:v>
                </c:pt>
                <c:pt idx="818">
                  <c:v>3376.43</c:v>
                </c:pt>
                <c:pt idx="819">
                  <c:v>3376.74</c:v>
                </c:pt>
                <c:pt idx="820">
                  <c:v>3376.32</c:v>
                </c:pt>
                <c:pt idx="821">
                  <c:v>3376.83</c:v>
                </c:pt>
                <c:pt idx="822">
                  <c:v>3376.93</c:v>
                </c:pt>
                <c:pt idx="823">
                  <c:v>3377.44</c:v>
                </c:pt>
                <c:pt idx="824">
                  <c:v>3377.35</c:v>
                </c:pt>
                <c:pt idx="825">
                  <c:v>3377.03</c:v>
                </c:pt>
                <c:pt idx="826">
                  <c:v>3378.3</c:v>
                </c:pt>
                <c:pt idx="827">
                  <c:v>3378.9</c:v>
                </c:pt>
                <c:pt idx="828">
                  <c:v>3380.31</c:v>
                </c:pt>
                <c:pt idx="829">
                  <c:v>3381.24</c:v>
                </c:pt>
                <c:pt idx="830">
                  <c:v>3381.46</c:v>
                </c:pt>
                <c:pt idx="831">
                  <c:v>3381.38</c:v>
                </c:pt>
                <c:pt idx="832">
                  <c:v>3381.47</c:v>
                </c:pt>
                <c:pt idx="833">
                  <c:v>3381.49</c:v>
                </c:pt>
                <c:pt idx="834">
                  <c:v>3381.63</c:v>
                </c:pt>
                <c:pt idx="835">
                  <c:v>3381.57</c:v>
                </c:pt>
                <c:pt idx="836">
                  <c:v>3381.52</c:v>
                </c:pt>
                <c:pt idx="837">
                  <c:v>3381.38</c:v>
                </c:pt>
                <c:pt idx="838">
                  <c:v>3381.05</c:v>
                </c:pt>
                <c:pt idx="839">
                  <c:v>3381.65</c:v>
                </c:pt>
                <c:pt idx="840">
                  <c:v>3381.28</c:v>
                </c:pt>
                <c:pt idx="841">
                  <c:v>3381.11</c:v>
                </c:pt>
                <c:pt idx="842">
                  <c:v>3381.48</c:v>
                </c:pt>
                <c:pt idx="843">
                  <c:v>3381.64</c:v>
                </c:pt>
                <c:pt idx="844">
                  <c:v>3381.45</c:v>
                </c:pt>
                <c:pt idx="845">
                  <c:v>3380.69</c:v>
                </c:pt>
                <c:pt idx="846">
                  <c:v>3381.54</c:v>
                </c:pt>
                <c:pt idx="847">
                  <c:v>3380.61</c:v>
                </c:pt>
                <c:pt idx="848">
                  <c:v>3381.43</c:v>
                </c:pt>
                <c:pt idx="849">
                  <c:v>3381</c:v>
                </c:pt>
                <c:pt idx="850">
                  <c:v>3380.24</c:v>
                </c:pt>
                <c:pt idx="851">
                  <c:v>3381.73</c:v>
                </c:pt>
                <c:pt idx="852">
                  <c:v>3381.19</c:v>
                </c:pt>
                <c:pt idx="853">
                  <c:v>3381.75</c:v>
                </c:pt>
                <c:pt idx="854">
                  <c:v>3381.32</c:v>
                </c:pt>
                <c:pt idx="855">
                  <c:v>3381.04</c:v>
                </c:pt>
                <c:pt idx="856">
                  <c:v>3381.23</c:v>
                </c:pt>
                <c:pt idx="857">
                  <c:v>3380.96</c:v>
                </c:pt>
                <c:pt idx="858">
                  <c:v>3381.24</c:v>
                </c:pt>
                <c:pt idx="859">
                  <c:v>3381.36</c:v>
                </c:pt>
                <c:pt idx="860">
                  <c:v>3381.29</c:v>
                </c:pt>
                <c:pt idx="861">
                  <c:v>3381.19</c:v>
                </c:pt>
                <c:pt idx="862">
                  <c:v>3380.88</c:v>
                </c:pt>
                <c:pt idx="863">
                  <c:v>3380.86</c:v>
                </c:pt>
                <c:pt idx="864">
                  <c:v>3380.78</c:v>
                </c:pt>
                <c:pt idx="865" formatCode="_-* #,##0.00_₮_-;\-* #,##0.00_₮_-;_-* &quot;-&quot;??_₮_-;_-@_-">
                  <c:v>3381.01</c:v>
                </c:pt>
                <c:pt idx="866" formatCode="_-* #,##0.00_₮_-;\-* #,##0.00_₮_-;_-* &quot;-&quot;??_₮_-;_-@_-">
                  <c:v>3380.9</c:v>
                </c:pt>
                <c:pt idx="867" formatCode="_-* #,##0.00_₮_-;\-* #,##0.00_₮_-;_-* &quot;-&quot;??_₮_-;_-@_-">
                  <c:v>3381.05</c:v>
                </c:pt>
                <c:pt idx="868" formatCode="_-* #,##0.00_₮_-;\-* #,##0.00_₮_-;_-* &quot;-&quot;??_₮_-;_-@_-">
                  <c:v>3381.08</c:v>
                </c:pt>
                <c:pt idx="869" formatCode="_-* #,##0.00_₮_-;\-* #,##0.00_₮_-;_-* &quot;-&quot;??_₮_-;_-@_-">
                  <c:v>3380.94</c:v>
                </c:pt>
                <c:pt idx="870" formatCode="_-* #,##0.00_₮_-;\-* #,##0.00_₮_-;_-* &quot;-&quot;??_₮_-;_-@_-">
                  <c:v>3381.16</c:v>
                </c:pt>
                <c:pt idx="871" formatCode="_-* #,##0.00_₮_-;\-* #,##0.00_₮_-;_-* &quot;-&quot;??_₮_-;_-@_-">
                  <c:v>3380.89</c:v>
                </c:pt>
                <c:pt idx="872" formatCode="_-* #,##0.00_₮_-;\-* #,##0.00_₮_-;_-* &quot;-&quot;??_₮_-;_-@_-">
                  <c:v>3381.15</c:v>
                </c:pt>
                <c:pt idx="873" formatCode="_-* #,##0.00_₮_-;\-* #,##0.00_₮_-;_-* &quot;-&quot;??_₮_-;_-@_-">
                  <c:v>3380.84</c:v>
                </c:pt>
                <c:pt idx="874" formatCode="_-* #,##0.00_₮_-;\-* #,##0.00_₮_-;_-* &quot;-&quot;??_₮_-;_-@_-">
                  <c:v>3381.05</c:v>
                </c:pt>
                <c:pt idx="875" formatCode="_-* #,##0.00_₮_-;\-* #,##0.00_₮_-;_-* &quot;-&quot;??_₮_-;_-@_-">
                  <c:v>3380.8</c:v>
                </c:pt>
                <c:pt idx="876" formatCode="_-* #,##0.00_₮_-;\-* #,##0.00_₮_-;_-* &quot;-&quot;??_₮_-;_-@_-">
                  <c:v>3380.81</c:v>
                </c:pt>
                <c:pt idx="877" formatCode="_-* #,##0.00_₮_-;\-* #,##0.00_₮_-;_-* &quot;-&quot;??_₮_-;_-@_-">
                  <c:v>3380.76</c:v>
                </c:pt>
                <c:pt idx="878" formatCode="_-* #,##0.00_₮_-;\-* #,##0.00_₮_-;_-* &quot;-&quot;??_₮_-;_-@_-">
                  <c:v>3380.56</c:v>
                </c:pt>
                <c:pt idx="879" formatCode="_-* #,##0.00_₮_-;\-* #,##0.00_₮_-;_-* &quot;-&quot;??_₮_-;_-@_-">
                  <c:v>3380.45</c:v>
                </c:pt>
                <c:pt idx="880" formatCode="_-* #,##0.00_₮_-;\-* #,##0.00_₮_-;_-* &quot;-&quot;??_₮_-;_-@_-">
                  <c:v>3380.58</c:v>
                </c:pt>
                <c:pt idx="881" formatCode="_-* #,##0.00_₮_-;\-* #,##0.00_₮_-;_-* &quot;-&quot;??_₮_-;_-@_-">
                  <c:v>3380.94</c:v>
                </c:pt>
                <c:pt idx="882" formatCode="_-* #,##0.00_₮_-;\-* #,##0.00_₮_-;_-* &quot;-&quot;??_₮_-;_-@_-">
                  <c:v>3380.87</c:v>
                </c:pt>
                <c:pt idx="883" formatCode="_-* #,##0.00_₮_-;\-* #,##0.00_₮_-;_-* &quot;-&quot;??_₮_-;_-@_-">
                  <c:v>3380.79</c:v>
                </c:pt>
                <c:pt idx="884" formatCode="_-* #,##0.00_₮_-;\-* #,##0.00_₮_-;_-* &quot;-&quot;??_₮_-;_-@_-">
                  <c:v>3380.86</c:v>
                </c:pt>
                <c:pt idx="885" formatCode="_-* #,##0.00_₮_-;\-* #,##0.00_₮_-;_-* &quot;-&quot;??_₮_-;_-@_-">
                  <c:v>3380.95</c:v>
                </c:pt>
                <c:pt idx="886" formatCode="_-* #,##0.00_₮_-;\-* #,##0.00_₮_-;_-* &quot;-&quot;??_₮_-;_-@_-">
                  <c:v>3380.81</c:v>
                </c:pt>
                <c:pt idx="887" formatCode="_-* #,##0.00_₮_-;\-* #,##0.00_₮_-;_-* &quot;-&quot;??_₮_-;_-@_-">
                  <c:v>3380.86</c:v>
                </c:pt>
                <c:pt idx="888" formatCode="_-* #,##0.00_₮_-;\-* #,##0.00_₮_-;_-* &quot;-&quot;??_₮_-;_-@_-">
                  <c:v>3380.75</c:v>
                </c:pt>
                <c:pt idx="889" formatCode="_-* #,##0.00_₮_-;\-* #,##0.00_₮_-;_-* &quot;-&quot;??_₮_-;_-@_-">
                  <c:v>3380.92</c:v>
                </c:pt>
                <c:pt idx="890" formatCode="_-* #,##0.00_₮_-;\-* #,##0.00_₮_-;_-* &quot;-&quot;??_₮_-;_-@_-">
                  <c:v>3380.93</c:v>
                </c:pt>
                <c:pt idx="891" formatCode="_-* #,##0.00_₮_-;\-* #,##0.00_₮_-;_-* &quot;-&quot;??_₮_-;_-@_-">
                  <c:v>3381.03</c:v>
                </c:pt>
                <c:pt idx="892" formatCode="_-* #,##0.00_₮_-;\-* #,##0.00_₮_-;_-* &quot;-&quot;??_₮_-;_-@_-">
                  <c:v>3381.14</c:v>
                </c:pt>
                <c:pt idx="893" formatCode="_-* #,##0.00_₮_-;\-* #,##0.00_₮_-;_-* &quot;-&quot;??_₮_-;_-@_-">
                  <c:v>3381.36</c:v>
                </c:pt>
                <c:pt idx="894" formatCode="_-* #,##0.00_₮_-;\-* #,##0.00_₮_-;_-* &quot;-&quot;??_₮_-;_-@_-">
                  <c:v>3380.81</c:v>
                </c:pt>
                <c:pt idx="895" formatCode="_-* #,##0.00_₮_-;\-* #,##0.00_₮_-;_-* &quot;-&quot;??_₮_-;_-@_-">
                  <c:v>3381.18</c:v>
                </c:pt>
                <c:pt idx="896" formatCode="_-* #,##0.00_₮_-;\-* #,##0.00_₮_-;_-* &quot;-&quot;??_₮_-;_-@_-">
                  <c:v>3381</c:v>
                </c:pt>
                <c:pt idx="897" formatCode="_-* #,##0.00_₮_-;\-* #,##0.00_₮_-;_-* &quot;-&quot;??_₮_-;_-@_-">
                  <c:v>3381.23</c:v>
                </c:pt>
                <c:pt idx="898" formatCode="_-* #,##0.00_₮_-;\-* #,##0.00_₮_-;_-* &quot;-&quot;??_₮_-;_-@_-">
                  <c:v>3381.23</c:v>
                </c:pt>
                <c:pt idx="899" formatCode="_-* #,##0.00_₮_-;\-* #,##0.00_₮_-;_-* &quot;-&quot;??_₮_-;_-@_-">
                  <c:v>3380.85</c:v>
                </c:pt>
                <c:pt idx="900" formatCode="_-* #,##0.00_₮_-;\-* #,##0.00_₮_-;_-* &quot;-&quot;??_₮_-;_-@_-">
                  <c:v>3381.03</c:v>
                </c:pt>
                <c:pt idx="901" formatCode="_-* #,##0.00_₮_-;\-* #,##0.00_₮_-;_-* &quot;-&quot;??_₮_-;_-@_-">
                  <c:v>3381.43</c:v>
                </c:pt>
                <c:pt idx="902" formatCode="_-* #,##0.00_₮_-;\-* #,##0.00_₮_-;_-* &quot;-&quot;??_₮_-;_-@_-">
                  <c:v>3381.24</c:v>
                </c:pt>
                <c:pt idx="903" formatCode="_-* #,##0.00_₮_-;\-* #,##0.00_₮_-;_-* &quot;-&quot;??_₮_-;_-@_-">
                  <c:v>3381.13</c:v>
                </c:pt>
                <c:pt idx="904" formatCode="_-* #,##0.00_₮_-;\-* #,##0.00_₮_-;_-* &quot;-&quot;??_₮_-;_-@_-">
                  <c:v>3380.64</c:v>
                </c:pt>
                <c:pt idx="905" formatCode="_-* #,##0.00_₮_-;\-* #,##0.00_₮_-;_-* &quot;-&quot;??_₮_-;_-@_-">
                  <c:v>3380.77</c:v>
                </c:pt>
                <c:pt idx="906" formatCode="_-* #,##0.00_₮_-;\-* #,##0.00_₮_-;_-* &quot;-&quot;??_₮_-;_-@_-">
                  <c:v>3380.39</c:v>
                </c:pt>
                <c:pt idx="907" formatCode="_-* #,##0.00_₮_-;\-* #,##0.00_₮_-;_-* &quot;-&quot;??_₮_-;_-@_-">
                  <c:v>3380.59</c:v>
                </c:pt>
                <c:pt idx="908" formatCode="_-* #,##0.00_₮_-;\-* #,##0.00_₮_-;_-* &quot;-&quot;??_₮_-;_-@_-">
                  <c:v>3380.94</c:v>
                </c:pt>
                <c:pt idx="909" formatCode="_-* #,##0.00_₮_-;\-* #,##0.00_₮_-;_-* &quot;-&quot;??_₮_-;_-@_-">
                  <c:v>3380.64</c:v>
                </c:pt>
                <c:pt idx="910" formatCode="_-* #,##0.00_₮_-;\-* #,##0.00_₮_-;_-* &quot;-&quot;??_₮_-;_-@_-">
                  <c:v>3380.67</c:v>
                </c:pt>
                <c:pt idx="911" formatCode="_-* #,##0.00_₮_-;\-* #,##0.00_₮_-;_-* &quot;-&quot;??_₮_-;_-@_-">
                  <c:v>3380.76</c:v>
                </c:pt>
                <c:pt idx="912" formatCode="_-* #,##0.00_₮_-;\-* #,##0.00_₮_-;_-* &quot;-&quot;??_₮_-;_-@_-">
                  <c:v>3380.71</c:v>
                </c:pt>
                <c:pt idx="913" formatCode="_-* #,##0.00_₮_-;\-* #,##0.00_₮_-;_-* &quot;-&quot;??_₮_-;_-@_-">
                  <c:v>3381.09</c:v>
                </c:pt>
                <c:pt idx="914" formatCode="_-* #,##0.00_₮_-;\-* #,##0.00_₮_-;_-* &quot;-&quot;??_₮_-;_-@_-">
                  <c:v>3380.89</c:v>
                </c:pt>
                <c:pt idx="915" formatCode="_-* #,##0.00_₮_-;\-* #,##0.00_₮_-;_-* &quot;-&quot;??_₮_-;_-@_-">
                  <c:v>3380.74</c:v>
                </c:pt>
                <c:pt idx="916" formatCode="_-* #,##0.00_₮_-;\-* #,##0.00_₮_-;_-* &quot;-&quot;??_₮_-;_-@_-">
                  <c:v>3380.84</c:v>
                </c:pt>
                <c:pt idx="917" formatCode="_-* #,##0.00_₮_-;\-* #,##0.00_₮_-;_-* &quot;-&quot;??_₮_-;_-@_-">
                  <c:v>3380.8</c:v>
                </c:pt>
                <c:pt idx="918" formatCode="_-* #,##0.00_₮_-;\-* #,##0.00_₮_-;_-* &quot;-&quot;??_₮_-;_-@_-">
                  <c:v>3380.74</c:v>
                </c:pt>
                <c:pt idx="919" formatCode="_-* #,##0.00_₮_-;\-* #,##0.00_₮_-;_-* &quot;-&quot;??_₮_-;_-@_-">
                  <c:v>3380.43</c:v>
                </c:pt>
                <c:pt idx="920" formatCode="_-* #,##0.00_₮_-;\-* #,##0.00_₮_-;_-* &quot;-&quot;??_₮_-;_-@_-">
                  <c:v>3381.09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5-49EE-AF21-383C1AF4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81968"/>
        <c:axId val="151870448"/>
      </c:lineChart>
      <c:catAx>
        <c:axId val="9681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68196608"/>
        <c:crosses val="autoZero"/>
        <c:auto val="1"/>
        <c:lblAlgn val="ctr"/>
        <c:lblOffset val="100"/>
        <c:noMultiLvlLbl val="0"/>
      </c:catAx>
      <c:valAx>
        <c:axId val="968196608"/>
        <c:scaling>
          <c:orientation val="minMax"/>
          <c:min val="-1.0000000000000002E-2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68194208"/>
        <c:crosses val="autoZero"/>
        <c:crossBetween val="between"/>
        <c:majorUnit val="5.000000000000001E-3"/>
      </c:valAx>
      <c:valAx>
        <c:axId val="151870448"/>
        <c:scaling>
          <c:orientation val="minMax"/>
          <c:min val="23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1881968"/>
        <c:crosses val="max"/>
        <c:crossBetween val="between"/>
      </c:valAx>
      <c:catAx>
        <c:axId val="15188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8704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82250051013295"/>
          <c:y val="0.5929131832041038"/>
          <c:w val="0.3370054826596347"/>
          <c:h val="0.29534962416830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879772889712024E-2"/>
          <c:y val="6.8793335643873119E-2"/>
          <c:w val="0.93337595837746767"/>
          <c:h val="0.78594575973118097"/>
        </c:manualLayout>
      </c:layout>
      <c:lineChart>
        <c:grouping val="standard"/>
        <c:varyColors val="0"/>
        <c:ser>
          <c:idx val="0"/>
          <c:order val="0"/>
          <c:tx>
            <c:strRef>
              <c:f>'1. Инфляц'!$X$2</c:f>
              <c:strCache>
                <c:ptCount val="1"/>
                <c:pt idx="0">
                  <c:v>Хүнсний инфляц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Инфляц'!$X$3:$X$106</c15:sqref>
                  </c15:fullRef>
                </c:ext>
              </c:extLst>
              <c:f>'1. Инфляц'!$X$27:$X$106</c:f>
              <c:numCache>
                <c:formatCode>0.0%</c:formatCode>
                <c:ptCount val="80"/>
                <c:pt idx="0">
                  <c:v>7.1890654159186607E-2</c:v>
                </c:pt>
                <c:pt idx="1">
                  <c:v>7.2217176918728088E-2</c:v>
                </c:pt>
                <c:pt idx="2">
                  <c:v>6.9125700184948569E-2</c:v>
                </c:pt>
                <c:pt idx="3">
                  <c:v>6.0130516070396212E-2</c:v>
                </c:pt>
                <c:pt idx="4">
                  <c:v>5.8128700142988654E-2</c:v>
                </c:pt>
                <c:pt idx="5">
                  <c:v>5.969241188580332E-2</c:v>
                </c:pt>
                <c:pt idx="6">
                  <c:v>6.5600557047208241E-2</c:v>
                </c:pt>
                <c:pt idx="7">
                  <c:v>6.1502610492605969E-2</c:v>
                </c:pt>
                <c:pt idx="8">
                  <c:v>6.188025190814006E-2</c:v>
                </c:pt>
                <c:pt idx="9">
                  <c:v>6.5785020322675303E-2</c:v>
                </c:pt>
                <c:pt idx="10">
                  <c:v>8.2123755713595425E-2</c:v>
                </c:pt>
                <c:pt idx="11">
                  <c:v>7.8032089699996865E-2</c:v>
                </c:pt>
                <c:pt idx="12">
                  <c:v>6.1223894340895813E-2</c:v>
                </c:pt>
                <c:pt idx="13">
                  <c:v>6.231834591958374E-2</c:v>
                </c:pt>
                <c:pt idx="14">
                  <c:v>6.1615602775324296E-2</c:v>
                </c:pt>
                <c:pt idx="15">
                  <c:v>6.542087444274447E-2</c:v>
                </c:pt>
                <c:pt idx="16">
                  <c:v>6.7250561466284609E-2</c:v>
                </c:pt>
                <c:pt idx="17">
                  <c:v>7.3339963214630544E-2</c:v>
                </c:pt>
                <c:pt idx="18">
                  <c:v>6.9510163693204063E-2</c:v>
                </c:pt>
                <c:pt idx="19">
                  <c:v>7.3878040516815791E-2</c:v>
                </c:pt>
                <c:pt idx="20">
                  <c:v>6.7889176790262518E-2</c:v>
                </c:pt>
                <c:pt idx="21">
                  <c:v>5.4907693732936247E-2</c:v>
                </c:pt>
                <c:pt idx="22">
                  <c:v>3.8179845684116032E-2</c:v>
                </c:pt>
                <c:pt idx="23">
                  <c:v>4.2052194257749642E-2</c:v>
                </c:pt>
                <c:pt idx="24">
                  <c:v>4.8327589863601084E-2</c:v>
                </c:pt>
                <c:pt idx="25">
                  <c:v>5.0365488531197045E-2</c:v>
                </c:pt>
                <c:pt idx="26">
                  <c:v>5.1007724963320955E-2</c:v>
                </c:pt>
                <c:pt idx="27">
                  <c:v>3.5956192170711443E-2</c:v>
                </c:pt>
                <c:pt idx="28">
                  <c:v>2.8322332602146005E-2</c:v>
                </c:pt>
                <c:pt idx="29">
                  <c:v>1.9759066815249415E-2</c:v>
                </c:pt>
                <c:pt idx="30">
                  <c:v>1.9267551570165464E-2</c:v>
                </c:pt>
                <c:pt idx="31">
                  <c:v>1.2167225063504095E-2</c:v>
                </c:pt>
                <c:pt idx="32">
                  <c:v>1.5315835032289726E-2</c:v>
                </c:pt>
                <c:pt idx="33">
                  <c:v>2.2887475180420003E-2</c:v>
                </c:pt>
                <c:pt idx="34">
                  <c:v>2.2228432274561172E-2</c:v>
                </c:pt>
                <c:pt idx="35">
                  <c:v>5.86127666858971E-3</c:v>
                </c:pt>
                <c:pt idx="36">
                  <c:v>5.5810497390034186E-3</c:v>
                </c:pt>
                <c:pt idx="37">
                  <c:v>3.4468034306485151E-3</c:v>
                </c:pt>
                <c:pt idx="38">
                  <c:v>2.1329417704496478E-3</c:v>
                </c:pt>
                <c:pt idx="39">
                  <c:v>2.6879424626475856E-2</c:v>
                </c:pt>
                <c:pt idx="40">
                  <c:v>3.5681082619882121E-2</c:v>
                </c:pt>
                <c:pt idx="41">
                  <c:v>4.4700507616602048E-2</c:v>
                </c:pt>
                <c:pt idx="42">
                  <c:v>6.4684973420155112E-2</c:v>
                </c:pt>
                <c:pt idx="43">
                  <c:v>8.1737443134345611E-2</c:v>
                </c:pt>
                <c:pt idx="44">
                  <c:v>8.4599704219786132E-2</c:v>
                </c:pt>
                <c:pt idx="45">
                  <c:v>7.5723859056512799E-2</c:v>
                </c:pt>
                <c:pt idx="46">
                  <c:v>8.3244834555965541E-2</c:v>
                </c:pt>
                <c:pt idx="47">
                  <c:v>0.11411812003737021</c:v>
                </c:pt>
                <c:pt idx="48">
                  <c:v>0.12737136683903683</c:v>
                </c:pt>
                <c:pt idx="49">
                  <c:v>0.14014308843350221</c:v>
                </c:pt>
                <c:pt idx="50">
                  <c:v>0.14648399826298153</c:v>
                </c:pt>
                <c:pt idx="51">
                  <c:v>0.15047779066285405</c:v>
                </c:pt>
                <c:pt idx="52">
                  <c:v>0.15287801588044458</c:v>
                </c:pt>
                <c:pt idx="53">
                  <c:v>0.15650510599368128</c:v>
                </c:pt>
                <c:pt idx="54">
                  <c:v>0.141257934948813</c:v>
                </c:pt>
                <c:pt idx="55">
                  <c:v>0.12915405013947767</c:v>
                </c:pt>
                <c:pt idx="56">
                  <c:v>0.12691043884241604</c:v>
                </c:pt>
                <c:pt idx="57">
                  <c:v>0.13765639091702697</c:v>
                </c:pt>
                <c:pt idx="58">
                  <c:v>0.13732630149603509</c:v>
                </c:pt>
                <c:pt idx="59">
                  <c:v>0.12435706125871748</c:v>
                </c:pt>
                <c:pt idx="60">
                  <c:v>0.11695146535043377</c:v>
                </c:pt>
                <c:pt idx="61">
                  <c:v>0.10686232102662352</c:v>
                </c:pt>
                <c:pt idx="62">
                  <c:v>0.10331805654913961</c:v>
                </c:pt>
                <c:pt idx="63">
                  <c:v>9.1209124353453408E-2</c:v>
                </c:pt>
                <c:pt idx="64">
                  <c:v>8.5184310690858078E-2</c:v>
                </c:pt>
                <c:pt idx="65">
                  <c:v>7.6811058319031122E-2</c:v>
                </c:pt>
                <c:pt idx="66">
                  <c:v>7.095523101661283E-2</c:v>
                </c:pt>
                <c:pt idx="67">
                  <c:v>7.6264102220018781E-2</c:v>
                </c:pt>
                <c:pt idx="68">
                  <c:v>7.3963757962954402E-2</c:v>
                </c:pt>
                <c:pt idx="69">
                  <c:v>6.8347586585349118E-2</c:v>
                </c:pt>
                <c:pt idx="70">
                  <c:v>6.8439381989672476E-2</c:v>
                </c:pt>
                <c:pt idx="71">
                  <c:v>6.3289820038880285E-2</c:v>
                </c:pt>
                <c:pt idx="72">
                  <c:v>6.0011897721263141E-2</c:v>
                </c:pt>
                <c:pt idx="73">
                  <c:v>5.7844493715350831E-2</c:v>
                </c:pt>
                <c:pt idx="74">
                  <c:v>5.8467779929083807E-2</c:v>
                </c:pt>
                <c:pt idx="75">
                  <c:v>5.4656715996303618E-2</c:v>
                </c:pt>
                <c:pt idx="76">
                  <c:v>5.3396078322803353E-2</c:v>
                </c:pt>
                <c:pt idx="77">
                  <c:v>4.7466094510726142E-2</c:v>
                </c:pt>
                <c:pt idx="78">
                  <c:v>5.6083106949962325E-2</c:v>
                </c:pt>
                <c:pt idx="79">
                  <c:v>7.2936476087760216E-2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47-4098-A47B-1AA31E801F91}"/>
            </c:ext>
          </c:extLst>
        </c:ser>
        <c:ser>
          <c:idx val="1"/>
          <c:order val="1"/>
          <c:tx>
            <c:strRef>
              <c:f>'1. Инфляц'!$Y$2</c:f>
              <c:strCache>
                <c:ptCount val="1"/>
                <c:pt idx="0">
                  <c:v>Хүнсний бус инфляц 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Инфляц'!$Y$3:$Y$106</c15:sqref>
                  </c15:fullRef>
                </c:ext>
              </c:extLst>
              <c:f>'1. Инфляц'!$Y$27:$Y$106</c:f>
              <c:numCache>
                <c:formatCode>0.0%</c:formatCode>
                <c:ptCount val="80"/>
                <c:pt idx="0">
                  <c:v>5.8476342148921168E-2</c:v>
                </c:pt>
                <c:pt idx="1">
                  <c:v>6.0399585096520214E-2</c:v>
                </c:pt>
                <c:pt idx="2">
                  <c:v>5.8817908401989971E-2</c:v>
                </c:pt>
                <c:pt idx="3">
                  <c:v>6.1499568879276545E-2</c:v>
                </c:pt>
                <c:pt idx="4">
                  <c:v>7.0886568028982522E-2</c:v>
                </c:pt>
                <c:pt idx="5">
                  <c:v>0.10767209311737824</c:v>
                </c:pt>
                <c:pt idx="6">
                  <c:v>0.11127572967198951</c:v>
                </c:pt>
                <c:pt idx="7">
                  <c:v>5.5934692054841362E-2</c:v>
                </c:pt>
                <c:pt idx="8">
                  <c:v>4.2387719074461705E-2</c:v>
                </c:pt>
                <c:pt idx="9">
                  <c:v>5.3838826995340261E-2</c:v>
                </c:pt>
                <c:pt idx="10">
                  <c:v>7.6274448771796344E-2</c:v>
                </c:pt>
                <c:pt idx="11">
                  <c:v>9.1382746451275754E-2</c:v>
                </c:pt>
                <c:pt idx="12">
                  <c:v>0.10792831792567981</c:v>
                </c:pt>
                <c:pt idx="13">
                  <c:v>8.7634854279071028E-2</c:v>
                </c:pt>
                <c:pt idx="14">
                  <c:v>8.1619265540774588E-2</c:v>
                </c:pt>
                <c:pt idx="15">
                  <c:v>8.3341602530227599E-2</c:v>
                </c:pt>
                <c:pt idx="16">
                  <c:v>0.1126249911996422</c:v>
                </c:pt>
                <c:pt idx="17">
                  <c:v>0.10755556112577103</c:v>
                </c:pt>
                <c:pt idx="18">
                  <c:v>9.4736052779859969E-2</c:v>
                </c:pt>
                <c:pt idx="19">
                  <c:v>0.13278640600517821</c:v>
                </c:pt>
                <c:pt idx="20">
                  <c:v>0.15626216257815639</c:v>
                </c:pt>
                <c:pt idx="21">
                  <c:v>0.14021586580270706</c:v>
                </c:pt>
                <c:pt idx="22">
                  <c:v>9.5373979819316057E-2</c:v>
                </c:pt>
                <c:pt idx="23">
                  <c:v>8.3229034030519511E-2</c:v>
                </c:pt>
                <c:pt idx="24">
                  <c:v>7.7733355532056958E-2</c:v>
                </c:pt>
                <c:pt idx="25">
                  <c:v>0.103670669150697</c:v>
                </c:pt>
                <c:pt idx="26">
                  <c:v>0.10557748582158544</c:v>
                </c:pt>
                <c:pt idx="27">
                  <c:v>7.9827942648243999E-2</c:v>
                </c:pt>
                <c:pt idx="28">
                  <c:v>5.028845959822581E-2</c:v>
                </c:pt>
                <c:pt idx="29">
                  <c:v>5.7628072302471134E-2</c:v>
                </c:pt>
                <c:pt idx="30">
                  <c:v>8.3625090079051612E-2</c:v>
                </c:pt>
                <c:pt idx="31">
                  <c:v>5.1695708509594818E-2</c:v>
                </c:pt>
                <c:pt idx="32">
                  <c:v>2.765729510971715E-2</c:v>
                </c:pt>
                <c:pt idx="33">
                  <c:v>3.9840278654581063E-2</c:v>
                </c:pt>
                <c:pt idx="34">
                  <c:v>8.0474198805646102E-2</c:v>
                </c:pt>
                <c:pt idx="35">
                  <c:v>9.0238902751432981E-2</c:v>
                </c:pt>
                <c:pt idx="36">
                  <c:v>8.8122965622388527E-2</c:v>
                </c:pt>
                <c:pt idx="37">
                  <c:v>9.1350403609616659E-2</c:v>
                </c:pt>
                <c:pt idx="38">
                  <c:v>8.4600385102901576E-2</c:v>
                </c:pt>
                <c:pt idx="39">
                  <c:v>0.12779724032028716</c:v>
                </c:pt>
                <c:pt idx="40">
                  <c:v>0.13342467658307022</c:v>
                </c:pt>
                <c:pt idx="41">
                  <c:v>0.131354356343377</c:v>
                </c:pt>
                <c:pt idx="42">
                  <c:v>0.11072400922581194</c:v>
                </c:pt>
                <c:pt idx="43">
                  <c:v>0.13635369437856171</c:v>
                </c:pt>
                <c:pt idx="44">
                  <c:v>0.15691344373230542</c:v>
                </c:pt>
                <c:pt idx="45">
                  <c:v>0.19190584025628254</c:v>
                </c:pt>
                <c:pt idx="46">
                  <c:v>0.19238555161839721</c:v>
                </c:pt>
                <c:pt idx="47">
                  <c:v>0.2099368042360672</c:v>
                </c:pt>
                <c:pt idx="48">
                  <c:v>0.21998943376867985</c:v>
                </c:pt>
                <c:pt idx="49">
                  <c:v>0.18950577884729203</c:v>
                </c:pt>
                <c:pt idx="50">
                  <c:v>0.18743319921034951</c:v>
                </c:pt>
                <c:pt idx="51">
                  <c:v>0.17767302020078324</c:v>
                </c:pt>
                <c:pt idx="52">
                  <c:v>0.18715491031824949</c:v>
                </c:pt>
                <c:pt idx="53">
                  <c:v>0.20328366559831323</c:v>
                </c:pt>
                <c:pt idx="54">
                  <c:v>0.22678649340192258</c:v>
                </c:pt>
                <c:pt idx="55">
                  <c:v>0.18648587065097288</c:v>
                </c:pt>
                <c:pt idx="56">
                  <c:v>0.17051164290149168</c:v>
                </c:pt>
                <c:pt idx="57">
                  <c:v>0.16384189671628735</c:v>
                </c:pt>
                <c:pt idx="58">
                  <c:v>0.16783336620934852</c:v>
                </c:pt>
                <c:pt idx="59">
                  <c:v>0.15429232862570674</c:v>
                </c:pt>
                <c:pt idx="60">
                  <c:v>0.14021109511720597</c:v>
                </c:pt>
                <c:pt idx="61">
                  <c:v>0.16181288528671112</c:v>
                </c:pt>
                <c:pt idx="62">
                  <c:v>0.17302883495318655</c:v>
                </c:pt>
                <c:pt idx="63">
                  <c:v>0.17024428706373085</c:v>
                </c:pt>
                <c:pt idx="64">
                  <c:v>0.18420567102560281</c:v>
                </c:pt>
                <c:pt idx="65">
                  <c:v>0.18151500291633837</c:v>
                </c:pt>
                <c:pt idx="66">
                  <c:v>0.14444194746355499</c:v>
                </c:pt>
                <c:pt idx="67">
                  <c:v>0.16417367421345408</c:v>
                </c:pt>
                <c:pt idx="68">
                  <c:v>0.17396704704292421</c:v>
                </c:pt>
                <c:pt idx="69">
                  <c:v>0.14750613029471005</c:v>
                </c:pt>
                <c:pt idx="70">
                  <c:v>0.13268976055888881</c:v>
                </c:pt>
                <c:pt idx="71">
                  <c:v>0.12164121471615896</c:v>
                </c:pt>
                <c:pt idx="72">
                  <c:v>0.11715608110699294</c:v>
                </c:pt>
                <c:pt idx="73">
                  <c:v>0.10259889349426343</c:v>
                </c:pt>
                <c:pt idx="74">
                  <c:v>9.8318831474103252E-2</c:v>
                </c:pt>
                <c:pt idx="75">
                  <c:v>8.6999487597477776E-2</c:v>
                </c:pt>
                <c:pt idx="76">
                  <c:v>6.69081045755342E-2</c:v>
                </c:pt>
                <c:pt idx="77">
                  <c:v>5.2145487239110944E-2</c:v>
                </c:pt>
                <c:pt idx="78">
                  <c:v>5.4093364048339865E-2</c:v>
                </c:pt>
                <c:pt idx="79">
                  <c:v>6.1524872683901499E-2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47-4098-A47B-1AA31E801F91}"/>
            </c:ext>
          </c:extLst>
        </c:ser>
        <c:ser>
          <c:idx val="2"/>
          <c:order val="2"/>
          <c:tx>
            <c:strRef>
              <c:f>'1. Инфляц'!$Z$2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Инфляц'!$Z$3:$Z$106</c15:sqref>
                  </c15:fullRef>
                </c:ext>
              </c:extLst>
              <c:f>'1. Инфляц'!$Z$27:$Z$106</c:f>
              <c:numCache>
                <c:formatCode>0.0%</c:formatCode>
                <c:ptCount val="80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5.4687514019469807E-2</c:v>
                </c:pt>
                <c:pt idx="79">
                  <c:v>6.4806865026782567E-2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47-4098-A47B-1AA31E80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05519"/>
        <c:axId val="1823912239"/>
      </c:lineChart>
      <c:catAx>
        <c:axId val="182390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23912239"/>
        <c:crosses val="autoZero"/>
        <c:auto val="1"/>
        <c:lblAlgn val="ctr"/>
        <c:lblOffset val="100"/>
        <c:noMultiLvlLbl val="0"/>
      </c:catAx>
      <c:valAx>
        <c:axId val="1823912239"/>
        <c:scaling>
          <c:orientation val="minMax"/>
          <c:min val="0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23905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2472026677572099E-2"/>
          <c:y val="6.7286087981877851E-2"/>
          <c:w val="0.4226529232696975"/>
          <c:h val="0.229371139268806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1.5588160167855011E-2"/>
          <c:w val="0.8645252483750571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7EA6A7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Ханш'!$CT$26:$EJ$26</c:f>
              <c:numCache>
                <c:formatCode>0%</c:formatCode>
                <c:ptCount val="43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0.103117166957583</c:v>
                </c:pt>
                <c:pt idx="37">
                  <c:v>0.11359558188670271</c:v>
                </c:pt>
                <c:pt idx="38">
                  <c:v>0.1109052636093748</c:v>
                </c:pt>
                <c:pt idx="39">
                  <c:v>0.1021046383850035</c:v>
                </c:pt>
                <c:pt idx="40">
                  <c:v>7.7985377741673467E-2</c:v>
                </c:pt>
                <c:pt idx="41">
                  <c:v>4.4973363094257257E-2</c:v>
                </c:pt>
                <c:pt idx="42">
                  <c:v>3.281771631843422E-2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Ханш'!$A$28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Ханш'!$CT$28:$EJ$28</c:f>
              <c:numCache>
                <c:formatCode>0%</c:formatCode>
                <c:ptCount val="43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5.9790855655584174E-2</c:v>
                </c:pt>
                <c:pt idx="37">
                  <c:v>3.799119079266914E-2</c:v>
                </c:pt>
                <c:pt idx="38">
                  <c:v>3.9441643431488475E-2</c:v>
                </c:pt>
                <c:pt idx="39">
                  <c:v>2.7682770171575652E-2</c:v>
                </c:pt>
                <c:pt idx="40">
                  <c:v>2.1415753571202501E-2</c:v>
                </c:pt>
                <c:pt idx="41">
                  <c:v>1.3075616370504466E-2</c:v>
                </c:pt>
                <c:pt idx="42">
                  <c:v>1.344366321938599E-2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Ханш'!$A$25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Ханш'!$CT$23:$EJ$24</c:f>
              <c:multiLvlStrCache>
                <c:ptCount val="43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2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Ханш'!$CT$25:$EJ$25</c:f>
              <c:numCache>
                <c:formatCode>0%</c:formatCode>
                <c:ptCount val="43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0.16290802261316828</c:v>
                </c:pt>
                <c:pt idx="37">
                  <c:v>0.15158677267937248</c:v>
                </c:pt>
                <c:pt idx="38">
                  <c:v>0.15034690704086318</c:v>
                </c:pt>
                <c:pt idx="39">
                  <c:v>0.12978740855657911</c:v>
                </c:pt>
                <c:pt idx="40">
                  <c:v>9.9401131312875979E-2</c:v>
                </c:pt>
                <c:pt idx="41">
                  <c:v>5.8048979464761619E-2</c:v>
                </c:pt>
                <c:pt idx="42">
                  <c:v>4.6261379537820169E-2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Ханш'!$A$26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'3.2.3. Ханш'!$CT$23:$EJ$24</c:f>
              <c:multiLvlStrCache>
                <c:ptCount val="43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2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Ханш'!$CT$27:$EJ$27</c:f>
              <c:numCache>
                <c:formatCode>0.0%</c:formatCode>
                <c:ptCount val="43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0.10311716695758411</c:v>
                </c:pt>
                <c:pt idx="37">
                  <c:v>0.11359558188670332</c:v>
                </c:pt>
                <c:pt idx="38">
                  <c:v>0.11090526360937471</c:v>
                </c:pt>
                <c:pt idx="39">
                  <c:v>0.102104638385003</c:v>
                </c:pt>
                <c:pt idx="40">
                  <c:v>7.7985377741673495E-2</c:v>
                </c:pt>
                <c:pt idx="41">
                  <c:v>4.4973363094257146E-2</c:v>
                </c:pt>
                <c:pt idx="42">
                  <c:v>3.2817716318434192E-2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555359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92786768488109"/>
          <c:y val="0.62277036374416206"/>
          <c:w val="0.38575818726176808"/>
          <c:h val="0.29752296154526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59323891488029E-2"/>
          <c:y val="3.0476184381715409E-2"/>
          <c:w val="0.90563209858076854"/>
          <c:h val="0.91646220576456994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4"/>
            <c:spPr>
              <a:noFill/>
              <a:ln w="6350">
                <a:solidFill>
                  <a:schemeClr val="accent1"/>
                </a:solidFill>
              </a:ln>
              <a:effectLst/>
            </c:spPr>
          </c:marker>
          <c:cat>
            <c:multiLvlStrRef>
              <c:f>'3.2.3. Ханш'!$DE$11:$EV$12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Ханш'!$DE$13:$EV$13</c:f>
              <c:numCache>
                <c:formatCode>0.0%</c:formatCode>
                <c:ptCount val="44"/>
                <c:pt idx="0">
                  <c:v>3.5815916004317438E-2</c:v>
                </c:pt>
                <c:pt idx="1">
                  <c:v>3.133155488632533E-2</c:v>
                </c:pt>
                <c:pt idx="2">
                  <c:v>2.5945552859518939E-2</c:v>
                </c:pt>
                <c:pt idx="3">
                  <c:v>2.1908200694895186E-2</c:v>
                </c:pt>
                <c:pt idx="4">
                  <c:v>1.5424256139588088E-2</c:v>
                </c:pt>
                <c:pt idx="5">
                  <c:v>8.8459536313383325E-3</c:v>
                </c:pt>
                <c:pt idx="6">
                  <c:v>1.5537666537772665E-3</c:v>
                </c:pt>
                <c:pt idx="7">
                  <c:v>-1.2127840052718053E-3</c:v>
                </c:pt>
                <c:pt idx="8">
                  <c:v>-1.9336397264880789E-3</c:v>
                </c:pt>
                <c:pt idx="9">
                  <c:v>-1.1009856275793206E-3</c:v>
                </c:pt>
                <c:pt idx="10">
                  <c:v>-1.5791357565453357E-4</c:v>
                </c:pt>
                <c:pt idx="11">
                  <c:v>-1.929899048733752E-4</c:v>
                </c:pt>
                <c:pt idx="12">
                  <c:v>4.912073877605394E-5</c:v>
                </c:pt>
                <c:pt idx="13">
                  <c:v>5.7769182983711254E-3</c:v>
                </c:pt>
                <c:pt idx="14">
                  <c:v>3.461634284390902E-2</c:v>
                </c:pt>
                <c:pt idx="15">
                  <c:v>8.2059361195223834E-2</c:v>
                </c:pt>
                <c:pt idx="16">
                  <c:v>9.5319821005527716E-2</c:v>
                </c:pt>
                <c:pt idx="17">
                  <c:v>0.10012039861418742</c:v>
                </c:pt>
                <c:pt idx="18">
                  <c:v>0.11195386645701144</c:v>
                </c:pt>
                <c:pt idx="19">
                  <c:v>0.12275924028243757</c:v>
                </c:pt>
                <c:pt idx="20">
                  <c:v>0.16980906921241057</c:v>
                </c:pt>
                <c:pt idx="21">
                  <c:v>0.18964494445126978</c:v>
                </c:pt>
                <c:pt idx="22">
                  <c:v>0.20021690222903898</c:v>
                </c:pt>
                <c:pt idx="23">
                  <c:v>0.20891153740866297</c:v>
                </c:pt>
                <c:pt idx="24">
                  <c:v>0.22496193329731318</c:v>
                </c:pt>
                <c:pt idx="25">
                  <c:v>0.22896085814085754</c:v>
                </c:pt>
                <c:pt idx="26">
                  <c:v>0.1932127280003797</c:v>
                </c:pt>
                <c:pt idx="27">
                  <c:v>0.12705423038509922</c:v>
                </c:pt>
                <c:pt idx="28">
                  <c:v>0.10467053741941257</c:v>
                </c:pt>
                <c:pt idx="29">
                  <c:v>9.5261797645256996E-2</c:v>
                </c:pt>
                <c:pt idx="30">
                  <c:v>9.0420411036302717E-2</c:v>
                </c:pt>
                <c:pt idx="31">
                  <c:v>8.5487984796579264E-2</c:v>
                </c:pt>
                <c:pt idx="32">
                  <c:v>3.7947567071304755E-2</c:v>
                </c:pt>
                <c:pt idx="33">
                  <c:v>1.7358488339155764E-2</c:v>
                </c:pt>
                <c:pt idx="34">
                  <c:v>3.8337032520681102E-3</c:v>
                </c:pt>
                <c:pt idx="35">
                  <c:v>-9.8443941241362909E-3</c:v>
                </c:pt>
                <c:pt idx="36">
                  <c:v>-2.5774317907122035E-2</c:v>
                </c:pt>
                <c:pt idx="37">
                  <c:v>-3.9745930429005094E-2</c:v>
                </c:pt>
                <c:pt idx="38">
                  <c:v>-4.0404873029498578E-2</c:v>
                </c:pt>
                <c:pt idx="39">
                  <c:v>-2.8388526052305907E-2</c:v>
                </c:pt>
                <c:pt idx="40">
                  <c:v>-1.9164612037708584E-2</c:v>
                </c:pt>
                <c:pt idx="41">
                  <c:v>-1.5034987444139447E-2</c:v>
                </c:pt>
                <c:pt idx="42">
                  <c:v>-2.1345761387156159E-2</c:v>
                </c:pt>
                <c:pt idx="43">
                  <c:v>-2.6445671767287293E-2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9-4DFE-A465-EA66E034BE57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'3.2.3. Ханш'!$DE$11:$EV$12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Ханш'!$DE$14:$EV$14</c:f>
              <c:numCache>
                <c:formatCode>0.0%</c:formatCode>
                <c:ptCount val="44"/>
                <c:pt idx="0">
                  <c:v>0.13678049937882464</c:v>
                </c:pt>
                <c:pt idx="1">
                  <c:v>0.13778353941419952</c:v>
                </c:pt>
                <c:pt idx="2">
                  <c:v>9.4518323544625416E-2</c:v>
                </c:pt>
                <c:pt idx="3">
                  <c:v>0.13627273655738636</c:v>
                </c:pt>
                <c:pt idx="4">
                  <c:v>0.11463819326099456</c:v>
                </c:pt>
                <c:pt idx="5">
                  <c:v>6.974528221518983E-2</c:v>
                </c:pt>
                <c:pt idx="6">
                  <c:v>5.017213311627744E-3</c:v>
                </c:pt>
                <c:pt idx="7">
                  <c:v>-6.6315733628855567E-3</c:v>
                </c:pt>
                <c:pt idx="8">
                  <c:v>-1.278230959404747E-2</c:v>
                </c:pt>
                <c:pt idx="9">
                  <c:v>-1.4865579126925876E-3</c:v>
                </c:pt>
                <c:pt idx="10">
                  <c:v>-5.343211671131054E-2</c:v>
                </c:pt>
                <c:pt idx="11">
                  <c:v>-8.0847251113565166E-2</c:v>
                </c:pt>
                <c:pt idx="12">
                  <c:v>-7.6996440208253469E-2</c:v>
                </c:pt>
                <c:pt idx="13">
                  <c:v>-7.2662968982249998E-2</c:v>
                </c:pt>
                <c:pt idx="14">
                  <c:v>-1.732745083376952E-2</c:v>
                </c:pt>
                <c:pt idx="15">
                  <c:v>-5.559679205784962E-2</c:v>
                </c:pt>
                <c:pt idx="16">
                  <c:v>-3.4839292963902424E-2</c:v>
                </c:pt>
                <c:pt idx="17">
                  <c:v>-3.4470452212692071E-2</c:v>
                </c:pt>
                <c:pt idx="18">
                  <c:v>-4.3209384801036199E-2</c:v>
                </c:pt>
                <c:pt idx="19">
                  <c:v>-4.8006741119643093E-2</c:v>
                </c:pt>
                <c:pt idx="20">
                  <c:v>-2.6612427601433564E-2</c:v>
                </c:pt>
                <c:pt idx="21">
                  <c:v>1.3813990838794865E-2</c:v>
                </c:pt>
                <c:pt idx="22">
                  <c:v>9.9159096679112935E-2</c:v>
                </c:pt>
                <c:pt idx="23">
                  <c:v>0.13902979653418934</c:v>
                </c:pt>
                <c:pt idx="24">
                  <c:v>0.18910311774700594</c:v>
                </c:pt>
                <c:pt idx="25">
                  <c:v>0.16350510641615346</c:v>
                </c:pt>
                <c:pt idx="26">
                  <c:v>0.16563987678521408</c:v>
                </c:pt>
                <c:pt idx="27">
                  <c:v>0.1747549267927262</c:v>
                </c:pt>
                <c:pt idx="28">
                  <c:v>9.7780787508688682E-2</c:v>
                </c:pt>
                <c:pt idx="29">
                  <c:v>0.13846351231224618</c:v>
                </c:pt>
                <c:pt idx="30">
                  <c:v>0.17388354723916533</c:v>
                </c:pt>
                <c:pt idx="31">
                  <c:v>0.17894943526067775</c:v>
                </c:pt>
                <c:pt idx="32">
                  <c:v>0.13958351458506812</c:v>
                </c:pt>
                <c:pt idx="33">
                  <c:v>8.6403308393803391E-2</c:v>
                </c:pt>
                <c:pt idx="34">
                  <c:v>5.8997839515736006E-2</c:v>
                </c:pt>
                <c:pt idx="35">
                  <c:v>3.3425819428621217E-2</c:v>
                </c:pt>
                <c:pt idx="36">
                  <c:v>-2.8290026253651401E-2</c:v>
                </c:pt>
                <c:pt idx="37">
                  <c:v>-1.7539204571342837E-2</c:v>
                </c:pt>
                <c:pt idx="38">
                  <c:v>-5.0633241937589779E-2</c:v>
                </c:pt>
                <c:pt idx="39">
                  <c:v>-5.3807756638093229E-2</c:v>
                </c:pt>
                <c:pt idx="40">
                  <c:v>-5.1958498421136312E-3</c:v>
                </c:pt>
                <c:pt idx="41">
                  <c:v>-3.0186431400328395E-2</c:v>
                </c:pt>
                <c:pt idx="42">
                  <c:v>-3.9374898206864684E-2</c:v>
                </c:pt>
                <c:pt idx="43">
                  <c:v>-9.2869435566377279E-3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9-4DFE-A465-EA66E034BE57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Ханш'!$DE$11:$EV$12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Ханш'!$DE$15:$EV$15</c:f>
              <c:numCache>
                <c:formatCode>0.0%</c:formatCode>
                <c:ptCount val="44"/>
                <c:pt idx="0">
                  <c:v>-0.14285714285714279</c:v>
                </c:pt>
                <c:pt idx="1">
                  <c:v>-6.9727891156462496E-2</c:v>
                </c:pt>
                <c:pt idx="2">
                  <c:v>6.4461407972858487E-2</c:v>
                </c:pt>
                <c:pt idx="3">
                  <c:v>-7.8186082877247376E-3</c:v>
                </c:pt>
                <c:pt idx="4">
                  <c:v>-1.8920282542886024E-2</c:v>
                </c:pt>
                <c:pt idx="5">
                  <c:v>-2.1712003993012208E-2</c:v>
                </c:pt>
                <c:pt idx="6">
                  <c:v>1.0106245141228154E-2</c:v>
                </c:pt>
                <c:pt idx="7">
                  <c:v>5.4291623578077708E-3</c:v>
                </c:pt>
                <c:pt idx="8">
                  <c:v>8.2229580573951244E-2</c:v>
                </c:pt>
                <c:pt idx="9">
                  <c:v>0.1237830319888733</c:v>
                </c:pt>
                <c:pt idx="10">
                  <c:v>1.7379679144384985E-2</c:v>
                </c:pt>
                <c:pt idx="11">
                  <c:v>-1.3119916032536816E-3</c:v>
                </c:pt>
                <c:pt idx="12">
                  <c:v>-1.471375066880698E-2</c:v>
                </c:pt>
                <c:pt idx="13">
                  <c:v>-0.27500652911987455</c:v>
                </c:pt>
                <c:pt idx="14">
                  <c:v>-3.7715803452855301E-2</c:v>
                </c:pt>
                <c:pt idx="15">
                  <c:v>0.12871027055424222</c:v>
                </c:pt>
                <c:pt idx="16">
                  <c:v>0.27744921573669323</c:v>
                </c:pt>
                <c:pt idx="17">
                  <c:v>0.51352040816326516</c:v>
                </c:pt>
                <c:pt idx="18">
                  <c:v>0.32863006670087236</c:v>
                </c:pt>
                <c:pt idx="19">
                  <c:v>0.34044741578812032</c:v>
                </c:pt>
                <c:pt idx="20">
                  <c:v>0.46200917899031113</c:v>
                </c:pt>
                <c:pt idx="21">
                  <c:v>0.36361386138613883</c:v>
                </c:pt>
                <c:pt idx="22">
                  <c:v>0.46780551905387657</c:v>
                </c:pt>
                <c:pt idx="23">
                  <c:v>0.28349973725696276</c:v>
                </c:pt>
                <c:pt idx="24">
                  <c:v>0.34808579961987518</c:v>
                </c:pt>
                <c:pt idx="25">
                  <c:v>0.69128242074927959</c:v>
                </c:pt>
                <c:pt idx="26">
                  <c:v>0.25862544852332325</c:v>
                </c:pt>
                <c:pt idx="27">
                  <c:v>-5.1198510588782442E-3</c:v>
                </c:pt>
                <c:pt idx="28">
                  <c:v>-0.14190821256038644</c:v>
                </c:pt>
                <c:pt idx="29">
                  <c:v>-0.34451373672678243</c:v>
                </c:pt>
                <c:pt idx="30">
                  <c:v>-0.27302568063332688</c:v>
                </c:pt>
                <c:pt idx="31">
                  <c:v>-0.30845962018031847</c:v>
                </c:pt>
                <c:pt idx="32">
                  <c:v>-0.37914196023718172</c:v>
                </c:pt>
                <c:pt idx="33">
                  <c:v>-0.32020330368487926</c:v>
                </c:pt>
                <c:pt idx="34">
                  <c:v>-0.30546105640107435</c:v>
                </c:pt>
                <c:pt idx="35">
                  <c:v>-0.22886386898669397</c:v>
                </c:pt>
                <c:pt idx="36">
                  <c:v>-0.2362537764350453</c:v>
                </c:pt>
                <c:pt idx="37">
                  <c:v>-0.20851970181043677</c:v>
                </c:pt>
                <c:pt idx="38">
                  <c:v>-0.19780701754385976</c:v>
                </c:pt>
                <c:pt idx="39">
                  <c:v>-0.14994152046783615</c:v>
                </c:pt>
                <c:pt idx="40">
                  <c:v>-0.12104152005629842</c:v>
                </c:pt>
                <c:pt idx="41">
                  <c:v>2.6227822062226736E-2</c:v>
                </c:pt>
                <c:pt idx="42">
                  <c:v>4.2762284196547151E-2</c:v>
                </c:pt>
                <c:pt idx="43">
                  <c:v>2.2191400832177743E-2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9-4DFE-A465-EA66E034BE57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Ханш'!$DE$11:$EV$12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Ханш'!$DE$16:$EV$16</c:f>
              <c:numCache>
                <c:formatCode>0.0%</c:formatCode>
                <c:ptCount val="44"/>
                <c:pt idx="0">
                  <c:v>0.11198225224998093</c:v>
                </c:pt>
                <c:pt idx="1">
                  <c:v>0.11622545915136162</c:v>
                </c:pt>
                <c:pt idx="2">
                  <c:v>0.10934068740105207</c:v>
                </c:pt>
                <c:pt idx="3">
                  <c:v>0.11318225504577883</c:v>
                </c:pt>
                <c:pt idx="4">
                  <c:v>0.14045187090858158</c:v>
                </c:pt>
                <c:pt idx="5">
                  <c:v>0.10404985983179804</c:v>
                </c:pt>
                <c:pt idx="6">
                  <c:v>8.2286863533797661E-2</c:v>
                </c:pt>
                <c:pt idx="7">
                  <c:v>6.0135557371532977E-2</c:v>
                </c:pt>
                <c:pt idx="8">
                  <c:v>5.1326082808624385E-2</c:v>
                </c:pt>
                <c:pt idx="9">
                  <c:v>4.6726777496008287E-2</c:v>
                </c:pt>
                <c:pt idx="10">
                  <c:v>3.3391875028885742E-2</c:v>
                </c:pt>
                <c:pt idx="11">
                  <c:v>2.4597116200169467E-2</c:v>
                </c:pt>
                <c:pt idx="12">
                  <c:v>1.5847106032782499E-2</c:v>
                </c:pt>
                <c:pt idx="13">
                  <c:v>3.0569865873862456E-2</c:v>
                </c:pt>
                <c:pt idx="14">
                  <c:v>6.9837031580885611E-2</c:v>
                </c:pt>
                <c:pt idx="15">
                  <c:v>6.3844773135210087E-2</c:v>
                </c:pt>
                <c:pt idx="16">
                  <c:v>4.6679918701002743E-2</c:v>
                </c:pt>
                <c:pt idx="17">
                  <c:v>6.1211997551520181E-2</c:v>
                </c:pt>
                <c:pt idx="18">
                  <c:v>6.6920479525007348E-2</c:v>
                </c:pt>
                <c:pt idx="19">
                  <c:v>4.9197424503491405E-2</c:v>
                </c:pt>
                <c:pt idx="20">
                  <c:v>4.9342105263157965E-2</c:v>
                </c:pt>
                <c:pt idx="21">
                  <c:v>4.9217102606667007E-2</c:v>
                </c:pt>
                <c:pt idx="22">
                  <c:v>6.7353921152083052E-2</c:v>
                </c:pt>
                <c:pt idx="23">
                  <c:v>0.10837658850903886</c:v>
                </c:pt>
                <c:pt idx="24">
                  <c:v>0.15394572397786099</c:v>
                </c:pt>
                <c:pt idx="25">
                  <c:v>0.11695661748513531</c:v>
                </c:pt>
                <c:pt idx="26">
                  <c:v>0.10217737424157658</c:v>
                </c:pt>
                <c:pt idx="27">
                  <c:v>7.2122674753860139E-2</c:v>
                </c:pt>
                <c:pt idx="28">
                  <c:v>3.4931609158611376E-2</c:v>
                </c:pt>
                <c:pt idx="29">
                  <c:v>1.0062167531885047E-2</c:v>
                </c:pt>
                <c:pt idx="30">
                  <c:v>2.6593033135089206E-2</c:v>
                </c:pt>
                <c:pt idx="31">
                  <c:v>2.9430831064436669E-2</c:v>
                </c:pt>
                <c:pt idx="32">
                  <c:v>2.4343314236298763E-2</c:v>
                </c:pt>
                <c:pt idx="33">
                  <c:v>7.3120670486614969E-3</c:v>
                </c:pt>
                <c:pt idx="34">
                  <c:v>8.4641008987869082E-3</c:v>
                </c:pt>
                <c:pt idx="35">
                  <c:v>-3.1065805409769887E-2</c:v>
                </c:pt>
                <c:pt idx="36">
                  <c:v>-8.3916760143890379E-2</c:v>
                </c:pt>
                <c:pt idx="37">
                  <c:v>-7.3086098460203863E-2</c:v>
                </c:pt>
                <c:pt idx="38">
                  <c:v>-8.7766217033985905E-2</c:v>
                </c:pt>
                <c:pt idx="39">
                  <c:v>-7.1693227091633505E-2</c:v>
                </c:pt>
                <c:pt idx="40">
                  <c:v>-3.7422680412371068E-2</c:v>
                </c:pt>
                <c:pt idx="41">
                  <c:v>-1.6201353637901872E-2</c:v>
                </c:pt>
                <c:pt idx="42">
                  <c:v>-3.1428453198708906E-2</c:v>
                </c:pt>
                <c:pt idx="43">
                  <c:v>1.5743073047858047E-3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9-4DFE-A465-EA66E034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669007"/>
        <c:axId val="378667087"/>
      </c:lineChart>
      <c:catAx>
        <c:axId val="378669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8667087"/>
        <c:crosses val="autoZero"/>
        <c:auto val="1"/>
        <c:lblAlgn val="ctr"/>
        <c:lblOffset val="100"/>
        <c:noMultiLvlLbl val="0"/>
      </c:catAx>
      <c:valAx>
        <c:axId val="378667087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8669007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040203642886347"/>
          <c:y val="6.317907751623518E-2"/>
          <c:w val="0.25526844996219017"/>
          <c:h val="0.224512424718376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86149909653259E-2"/>
          <c:y val="4.1916946643228384E-2"/>
          <c:w val="0.8762384076990376"/>
          <c:h val="0.86065291448972603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Ханш'!$A$36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multiLvlStrRef>
              <c:f>'3.2.3. Ханш'!$CT$34:$EK$35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Ханш'!$CT$36:$EK$36</c:f>
              <c:numCache>
                <c:formatCode>0.00%</c:formatCode>
                <c:ptCount val="44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6.5937845185778917E-3</c:v>
                </c:pt>
                <c:pt idx="40">
                  <c:v>4.3176043835127503E-3</c:v>
                </c:pt>
                <c:pt idx="41">
                  <c:v>7.2856793843388444E-3</c:v>
                </c:pt>
                <c:pt idx="42">
                  <c:v>6.2238903813393604E-3</c:v>
                </c:pt>
                <c:pt idx="43">
                  <c:v>6.6E-3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B9E-98FF-C06EA5F8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490079"/>
        <c:axId val="475510239"/>
      </c:areaChart>
      <c:lineChart>
        <c:grouping val="standard"/>
        <c:varyColors val="0"/>
        <c:ser>
          <c:idx val="1"/>
          <c:order val="1"/>
          <c:tx>
            <c:strRef>
              <c:f>'3.2.3. Ханш'!$A$37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Ханш'!$CT$34:$EK$35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Ханш'!$CT$37:$EK$37</c:f>
              <c:numCache>
                <c:formatCode>0.00%</c:formatCode>
                <c:ptCount val="44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9.1414766702655495E-5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-7.3940214899863597E-5</c:v>
                </c:pt>
                <c:pt idx="43">
                  <c:v>3.5493927580603216E-5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B9E-98FF-C06EA5F8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90079"/>
        <c:axId val="475510239"/>
      </c:lineChart>
      <c:catAx>
        <c:axId val="47549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510239"/>
        <c:crosses val="autoZero"/>
        <c:auto val="1"/>
        <c:lblAlgn val="ctr"/>
        <c:lblOffset val="100"/>
        <c:noMultiLvlLbl val="0"/>
      </c:catAx>
      <c:valAx>
        <c:axId val="475510239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490079"/>
        <c:crosses val="autoZero"/>
        <c:crossBetween val="between"/>
      </c:valAx>
      <c:spPr>
        <a:noFill/>
        <a:ln>
          <a:solidFill>
            <a:schemeClr val="bg2">
              <a:lumMod val="2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58740927735791815"/>
          <c:y val="6.6683170548199305E-2"/>
          <c:w val="0.3365823342433954"/>
          <c:h val="0.20038194697261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19304702575802E-2"/>
          <c:y val="2.9277443585213985E-2"/>
          <c:w val="0.91922899163179195"/>
          <c:h val="0.73656470622604409"/>
        </c:manualLayout>
      </c:layout>
      <c:lineChart>
        <c:grouping val="standard"/>
        <c:varyColors val="0"/>
        <c:ser>
          <c:idx val="4"/>
          <c:order val="0"/>
          <c:tx>
            <c:strRef>
              <c:f>'3.2.4 Хөрөнгийн зах'!$K$2</c:f>
              <c:strCache>
                <c:ptCount val="1"/>
                <c:pt idx="0">
                  <c:v>Түрээсийн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3D91-4856-8FF6-F6B2CB8CC4B9}"/>
              </c:ext>
            </c:extLst>
          </c:dPt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зах'!$K$27:$K$44</c:f>
              <c:numCache>
                <c:formatCode>0.0%</c:formatCode>
                <c:ptCount val="18"/>
                <c:pt idx="0">
                  <c:v>-7.0559610705596132E-2</c:v>
                </c:pt>
                <c:pt idx="1">
                  <c:v>-9.6858638743455461E-2</c:v>
                </c:pt>
                <c:pt idx="2">
                  <c:v>9.8550724637681109E-2</c:v>
                </c:pt>
                <c:pt idx="3">
                  <c:v>9.7625329815303363E-2</c:v>
                </c:pt>
                <c:pt idx="4">
                  <c:v>-1.9230769230769162E-2</c:v>
                </c:pt>
                <c:pt idx="5">
                  <c:v>3.4313725490196179E-2</c:v>
                </c:pt>
                <c:pt idx="6">
                  <c:v>4.5023696682464198E-2</c:v>
                </c:pt>
                <c:pt idx="7">
                  <c:v>0</c:v>
                </c:pt>
                <c:pt idx="8">
                  <c:v>-1.3151927437641597E-2</c:v>
                </c:pt>
                <c:pt idx="9">
                  <c:v>-1.6544117647058876E-2</c:v>
                </c:pt>
                <c:pt idx="10">
                  <c:v>-7.7102803738318126E-3</c:v>
                </c:pt>
                <c:pt idx="11">
                  <c:v>6.1219684483164727E-3</c:v>
                </c:pt>
                <c:pt idx="12">
                  <c:v>7.9569389187921225E-3</c:v>
                </c:pt>
                <c:pt idx="13">
                  <c:v>-3.2505224053863691E-3</c:v>
                </c:pt>
                <c:pt idx="14">
                  <c:v>1.4292872023415892E-3</c:v>
                </c:pt>
                <c:pt idx="15">
                  <c:v>-1.4228882605313076E-2</c:v>
                </c:pt>
                <c:pt idx="16">
                  <c:v>6.3086414210711261E-4</c:v>
                </c:pt>
                <c:pt idx="17">
                  <c:v>1.3395640100497097E-2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0F6-4F1B-BF65-B541503CDD8C}"/>
            </c:ext>
          </c:extLst>
        </c:ser>
        <c:ser>
          <c:idx val="2"/>
          <c:order val="1"/>
          <c:tx>
            <c:strRef>
              <c:f>'3.2.4 Хөрөнгийн зах'!$M$2</c:f>
              <c:strCache>
                <c:ptCount val="1"/>
                <c:pt idx="0">
                  <c:v>Үнийн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93784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3D91-4856-8FF6-F6B2CB8CC4B9}"/>
              </c:ext>
            </c:extLst>
          </c:dPt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зах'!$M$27:$M$44</c:f>
              <c:numCache>
                <c:formatCode>0.0%</c:formatCode>
                <c:ptCount val="18"/>
                <c:pt idx="0">
                  <c:v>4.8938195575855881E-2</c:v>
                </c:pt>
                <c:pt idx="1">
                  <c:v>3.7790697674418672E-2</c:v>
                </c:pt>
                <c:pt idx="2">
                  <c:v>-9.2436974789916748E-3</c:v>
                </c:pt>
                <c:pt idx="3">
                  <c:v>-1.2722646310432517E-2</c:v>
                </c:pt>
                <c:pt idx="4">
                  <c:v>1.4032073310423998E-2</c:v>
                </c:pt>
                <c:pt idx="5">
                  <c:v>2.7675797797232393E-2</c:v>
                </c:pt>
                <c:pt idx="6">
                  <c:v>6.6501786205004132E-2</c:v>
                </c:pt>
                <c:pt idx="7">
                  <c:v>3.3238855964957459E-2</c:v>
                </c:pt>
                <c:pt idx="8">
                  <c:v>-4.788029925187276E-2</c:v>
                </c:pt>
                <c:pt idx="9">
                  <c:v>-3.4049240440020556E-3</c:v>
                </c:pt>
                <c:pt idx="10">
                  <c:v>-2.102496714848856E-3</c:v>
                </c:pt>
                <c:pt idx="11">
                  <c:v>-2.3702923360549022E-3</c:v>
                </c:pt>
                <c:pt idx="12">
                  <c:v>4.2687434002111058E-3</c:v>
                </c:pt>
                <c:pt idx="13">
                  <c:v>-3.1728340216128359E-3</c:v>
                </c:pt>
                <c:pt idx="14">
                  <c:v>1.4292872023415892E-3</c:v>
                </c:pt>
                <c:pt idx="15">
                  <c:v>-2.0092060081315921E-3</c:v>
                </c:pt>
                <c:pt idx="16">
                  <c:v>-2.0910897150049124E-2</c:v>
                </c:pt>
                <c:pt idx="17">
                  <c:v>1.4975853222085611E-2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0F6-4F1B-BF65-B541503CDD8C}"/>
            </c:ext>
          </c:extLst>
        </c:ser>
        <c:ser>
          <c:idx val="0"/>
          <c:order val="2"/>
          <c:tx>
            <c:strRef>
              <c:f>'3.2.4 Хөрөнгийн зах'!$L$2</c:f>
              <c:strCache>
                <c:ptCount val="1"/>
                <c:pt idx="0">
                  <c:v>Түрээсийн өсөлт, улирлаар(ҮСХ)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1.4680483891869025E-3"/>
                  <c:y val="-5.8494626957617327E-2"/>
                </c:manualLayout>
              </c:layout>
              <c:tx>
                <c:rich>
                  <a:bodyPr/>
                  <a:lstStyle/>
                  <a:p>
                    <a:fld id="{0BA97BB0-1255-4645-9E69-C8923649CD5D}" type="VALUE">
                      <a:rPr lang="en-US">
                        <a:solidFill>
                          <a:srgbClr val="286A6C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80F-40A2-90A4-3744CF94E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зах'!$L$27:$L$44</c:f>
              <c:numCache>
                <c:formatCode>0.0%</c:formatCode>
                <c:ptCount val="18"/>
                <c:pt idx="0">
                  <c:v>6.8743062119576148E-3</c:v>
                </c:pt>
                <c:pt idx="1">
                  <c:v>1.811400590836687E-2</c:v>
                </c:pt>
                <c:pt idx="2">
                  <c:v>1.778553827360585E-2</c:v>
                </c:pt>
                <c:pt idx="3">
                  <c:v>8.5459157215859172E-3</c:v>
                </c:pt>
                <c:pt idx="4">
                  <c:v>0</c:v>
                </c:pt>
                <c:pt idx="5">
                  <c:v>1.1804310310411736E-2</c:v>
                </c:pt>
                <c:pt idx="6">
                  <c:v>2.6977667865003108E-2</c:v>
                </c:pt>
                <c:pt idx="7">
                  <c:v>5.9310496708155025E-2</c:v>
                </c:pt>
                <c:pt idx="8">
                  <c:v>-4.5450473786994294E-3</c:v>
                </c:pt>
                <c:pt idx="9">
                  <c:v>8.8946840813088901E-3</c:v>
                </c:pt>
                <c:pt idx="10">
                  <c:v>2.5725184068127405E-2</c:v>
                </c:pt>
                <c:pt idx="11">
                  <c:v>6.4429646285566244E-2</c:v>
                </c:pt>
                <c:pt idx="12">
                  <c:v>0.12536561585960349</c:v>
                </c:pt>
                <c:pt idx="13">
                  <c:v>0</c:v>
                </c:pt>
                <c:pt idx="14">
                  <c:v>1.1840300339325704E-2</c:v>
                </c:pt>
                <c:pt idx="15">
                  <c:v>1.2629325722440132E-2</c:v>
                </c:pt>
                <c:pt idx="16">
                  <c:v>2.135005636978593E-2</c:v>
                </c:pt>
                <c:pt idx="17">
                  <c:v>4.9534322180062151E-2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FDA-43CB-B983-1A82842DD212}"/>
            </c:ext>
          </c:extLst>
        </c:ser>
        <c:ser>
          <c:idx val="1"/>
          <c:order val="3"/>
          <c:tx>
            <c:strRef>
              <c:f>'3.2.4 Хөрөнгийн зах'!$N$2</c:f>
              <c:strCache>
                <c:ptCount val="1"/>
                <c:pt idx="0">
                  <c:v>Үнийн өсөлт, улирлаар (ҮСХ)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1.4680483891869025E-3"/>
                  <c:y val="2.6810037355574596E-2"/>
                </c:manualLayout>
              </c:layout>
              <c:tx>
                <c:rich>
                  <a:bodyPr/>
                  <a:lstStyle/>
                  <a:p>
                    <a:fld id="{696C7CA4-A920-495E-93B5-177ADFA0C2FB}" type="VALUE">
                      <a:rPr lang="en-US">
                        <a:solidFill>
                          <a:srgbClr val="937843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80F-40A2-90A4-3744CF94E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зах'!$N$27:$N$44</c:f>
              <c:numCache>
                <c:formatCode>0.0%</c:formatCode>
                <c:ptCount val="18"/>
                <c:pt idx="5">
                  <c:v>3.5307957895587272E-2</c:v>
                </c:pt>
                <c:pt idx="6">
                  <c:v>5.9317248249824761E-2</c:v>
                </c:pt>
                <c:pt idx="7">
                  <c:v>1.3720663795083521E-2</c:v>
                </c:pt>
                <c:pt idx="8">
                  <c:v>4.5545810463071934E-2</c:v>
                </c:pt>
                <c:pt idx="9">
                  <c:v>3.420045618477463E-2</c:v>
                </c:pt>
                <c:pt idx="10">
                  <c:v>2.7083963663785404E-2</c:v>
                </c:pt>
                <c:pt idx="11">
                  <c:v>2.3803428807916083E-2</c:v>
                </c:pt>
                <c:pt idx="12">
                  <c:v>2.5812890104090602E-2</c:v>
                </c:pt>
                <c:pt idx="13">
                  <c:v>1.2626767669966954E-2</c:v>
                </c:pt>
                <c:pt idx="14">
                  <c:v>1.6161765488251323E-2</c:v>
                </c:pt>
                <c:pt idx="15">
                  <c:v>3.5594319892343851E-2</c:v>
                </c:pt>
                <c:pt idx="16">
                  <c:v>3.0360439474638623E-2</c:v>
                </c:pt>
                <c:pt idx="17">
                  <c:v>2.4023944470784597E-2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FDA-43CB-B983-1A82842DD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  <c:max val="0.15000000000000002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7295928117"/>
          <c:y val="0.86720644976188577"/>
          <c:w val="0.72477777102558982"/>
          <c:h val="0.13141434243796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зах'!$T$2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38-4735-80A9-17775B27E9B2}"/>
              </c:ext>
            </c:extLst>
          </c:dPt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зах'!$T$27:$T$44</c:f>
              <c:numCache>
                <c:formatCode>0.0</c:formatCode>
                <c:ptCount val="18"/>
                <c:pt idx="0">
                  <c:v>1.8345356613497663</c:v>
                </c:pt>
                <c:pt idx="1">
                  <c:v>1.6054020220834166</c:v>
                </c:pt>
                <c:pt idx="2">
                  <c:v>2.9518555443042183</c:v>
                </c:pt>
                <c:pt idx="3">
                  <c:v>3.0583469173435178</c:v>
                </c:pt>
                <c:pt idx="4">
                  <c:v>3.2517038217564185</c:v>
                </c:pt>
                <c:pt idx="5">
                  <c:v>22.052604418170091</c:v>
                </c:pt>
                <c:pt idx="6">
                  <c:v>20.798142227433416</c:v>
                </c:pt>
                <c:pt idx="7">
                  <c:v>21.8774570628464</c:v>
                </c:pt>
                <c:pt idx="8">
                  <c:v>24.524035523142054</c:v>
                </c:pt>
                <c:pt idx="9">
                  <c:v>10.955777672775938</c:v>
                </c:pt>
                <c:pt idx="10">
                  <c:v>14.86288795378951</c:v>
                </c:pt>
                <c:pt idx="11">
                  <c:v>18.80106063336304</c:v>
                </c:pt>
                <c:pt idx="12">
                  <c:v>22.910312636500223</c:v>
                </c:pt>
                <c:pt idx="13">
                  <c:v>16.761070067359533</c:v>
                </c:pt>
                <c:pt idx="14">
                  <c:v>4.2089186730787507</c:v>
                </c:pt>
                <c:pt idx="15">
                  <c:v>-3.5</c:v>
                </c:pt>
                <c:pt idx="16">
                  <c:v>-6.7702747185301542</c:v>
                </c:pt>
                <c:pt idx="17">
                  <c:v>-7.902264897541218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2F-4C89-86B5-9548DF500DF5}"/>
            </c:ext>
          </c:extLst>
        </c:ser>
        <c:ser>
          <c:idx val="2"/>
          <c:order val="2"/>
          <c:tx>
            <c:strRef>
              <c:f>'3.2.4 Хөрөнгийн зах'!$U$2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зах'!$U$27:$U$44</c:f>
              <c:numCache>
                <c:formatCode>0.0</c:formatCode>
                <c:ptCount val="18"/>
                <c:pt idx="0">
                  <c:v>0</c:v>
                </c:pt>
                <c:pt idx="1">
                  <c:v>0.23877459891875055</c:v>
                </c:pt>
                <c:pt idx="2">
                  <c:v>0.57087115150494505</c:v>
                </c:pt>
                <c:pt idx="3">
                  <c:v>0.82915449295902843</c:v>
                </c:pt>
                <c:pt idx="4">
                  <c:v>0.82831149142240135</c:v>
                </c:pt>
                <c:pt idx="5">
                  <c:v>0.57812201076663061</c:v>
                </c:pt>
                <c:pt idx="6">
                  <c:v>0.95341414182255768</c:v>
                </c:pt>
                <c:pt idx="7">
                  <c:v>1.6066684420801109</c:v>
                </c:pt>
                <c:pt idx="8">
                  <c:v>1.5998603976116132</c:v>
                </c:pt>
                <c:pt idx="9">
                  <c:v>1.7925067141914601</c:v>
                </c:pt>
                <c:pt idx="10">
                  <c:v>2.3409801834267845</c:v>
                </c:pt>
                <c:pt idx="11">
                  <c:v>1.8306889909157187</c:v>
                </c:pt>
                <c:pt idx="12">
                  <c:v>1.8792316373026852</c:v>
                </c:pt>
                <c:pt idx="13">
                  <c:v>1.4352542618856763</c:v>
                </c:pt>
                <c:pt idx="14">
                  <c:v>-0.18498921657746914</c:v>
                </c:pt>
                <c:pt idx="15">
                  <c:v>0.5</c:v>
                </c:pt>
                <c:pt idx="16">
                  <c:v>-0.3397742818711279</c:v>
                </c:pt>
                <c:pt idx="17">
                  <c:v>0.22744919092470745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4-4D78-975E-67566F50BB67}"/>
            </c:ext>
          </c:extLst>
        </c:ser>
        <c:ser>
          <c:idx val="3"/>
          <c:order val="3"/>
          <c:tx>
            <c:strRef>
              <c:f>'3.2.4 Хөрөнгийн зах'!$V$2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'3.2.4 Хөрөнгийн зах'!$A$27:$B$44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зах'!$V$27:$V$44</c:f>
              <c:numCache>
                <c:formatCode>0.0</c:formatCode>
                <c:ptCount val="18"/>
                <c:pt idx="0">
                  <c:v>0.15790777021206931</c:v>
                </c:pt>
                <c:pt idx="1">
                  <c:v>4.6312557866784454</c:v>
                </c:pt>
                <c:pt idx="2">
                  <c:v>10.552955195038557</c:v>
                </c:pt>
                <c:pt idx="3">
                  <c:v>10.846416510871297</c:v>
                </c:pt>
                <c:pt idx="4">
                  <c:v>11.024994827791522</c:v>
                </c:pt>
                <c:pt idx="5">
                  <c:v>17.876824142901174</c:v>
                </c:pt>
                <c:pt idx="6">
                  <c:v>13.80476275161921</c:v>
                </c:pt>
                <c:pt idx="7">
                  <c:v>15.71342593332651</c:v>
                </c:pt>
                <c:pt idx="8">
                  <c:v>20.513498625318309</c:v>
                </c:pt>
                <c:pt idx="9">
                  <c:v>10.169091593679649</c:v>
                </c:pt>
                <c:pt idx="10">
                  <c:v>11.351854511585929</c:v>
                </c:pt>
                <c:pt idx="11">
                  <c:v>12.67556563407374</c:v>
                </c:pt>
                <c:pt idx="12">
                  <c:v>8.7757146417271752</c:v>
                </c:pt>
                <c:pt idx="13">
                  <c:v>8.5815616816181013</c:v>
                </c:pt>
                <c:pt idx="14">
                  <c:v>6.8338450632123253</c:v>
                </c:pt>
                <c:pt idx="15">
                  <c:v>6.6</c:v>
                </c:pt>
                <c:pt idx="16">
                  <c:v>7.9244059904066813</c:v>
                </c:pt>
                <c:pt idx="17">
                  <c:v>11.199361261093136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4-4D78-975E-67566F50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зах'!$S$2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rgbClr val="B99E66"/>
              </a:solidFill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6-4439-836A-B253478E88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6-4439-836A-B253478E88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6-4439-836A-B253478E88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6-4439-836A-B253478E88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6-4439-836A-B253478E880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6-4439-836A-B253478E880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6-4439-836A-B253478E880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6-4439-836A-B253478E8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зах'!$A$25:$B$39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зах'!$S$27:$S$44</c:f>
              <c:numCache>
                <c:formatCode>0.0</c:formatCode>
                <c:ptCount val="18"/>
                <c:pt idx="0">
                  <c:v>1.9924434315618356</c:v>
                </c:pt>
                <c:pt idx="1">
                  <c:v>6.4754324076806125</c:v>
                </c:pt>
                <c:pt idx="2">
                  <c:v>14.07568189084772</c:v>
                </c:pt>
                <c:pt idx="3">
                  <c:v>14.733917921173843</c:v>
                </c:pt>
                <c:pt idx="4">
                  <c:v>15.105010140970343</c:v>
                </c:pt>
                <c:pt idx="5">
                  <c:v>40.507550571837896</c:v>
                </c:pt>
                <c:pt idx="6">
                  <c:v>35.55631912087518</c:v>
                </c:pt>
                <c:pt idx="7">
                  <c:v>39.197551438253022</c:v>
                </c:pt>
                <c:pt idx="8">
                  <c:v>46.637394546071974</c:v>
                </c:pt>
                <c:pt idx="9">
                  <c:v>22.917375980647048</c:v>
                </c:pt>
                <c:pt idx="10">
                  <c:v>28.555722648802224</c:v>
                </c:pt>
                <c:pt idx="11">
                  <c:v>33.307315258352496</c:v>
                </c:pt>
                <c:pt idx="12">
                  <c:v>33.56525891553008</c:v>
                </c:pt>
                <c:pt idx="13">
                  <c:v>26.777886010863309</c:v>
                </c:pt>
                <c:pt idx="14">
                  <c:v>10.857774519713599</c:v>
                </c:pt>
                <c:pt idx="15">
                  <c:v>3.6</c:v>
                </c:pt>
                <c:pt idx="16">
                  <c:v>0.81435699000539952</c:v>
                </c:pt>
                <c:pt idx="17">
                  <c:v>3.5245455544766253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DD3-4DB9-9B1B-0F53750D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448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541667786407242E-2"/>
          <c:y val="0.93381928825476446"/>
          <c:w val="0.89999994627078983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76573573286795E-2"/>
          <c:y val="3.8690356013190659E-2"/>
          <c:w val="0.90503275331528876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зах'!$Q$2</c:f>
              <c:strCache>
                <c:ptCount val="1"/>
                <c:pt idx="0">
                  <c:v>Үнэ (ҮСХ)/орлогын харьцаа 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зах'!$A$31:$B$44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зах'!$Q$31:$Q$44</c:f>
              <c:numCache>
                <c:formatCode>0.00</c:formatCode>
                <c:ptCount val="14"/>
                <c:pt idx="0">
                  <c:v>1.0888990030290147</c:v>
                </c:pt>
                <c:pt idx="1">
                  <c:v>1.0595370126452546</c:v>
                </c:pt>
                <c:pt idx="2">
                  <c:v>1.0582308040682549</c:v>
                </c:pt>
                <c:pt idx="3">
                  <c:v>1.0684983867427507</c:v>
                </c:pt>
                <c:pt idx="4">
                  <c:v>1.0277725738624623</c:v>
                </c:pt>
                <c:pt idx="5">
                  <c:v>1.0619155426107822</c:v>
                </c:pt>
                <c:pt idx="6">
                  <c:v>1.0743446108107253</c:v>
                </c:pt>
                <c:pt idx="7">
                  <c:v>1.080687551751188</c:v>
                </c:pt>
                <c:pt idx="8">
                  <c:v>1.0851185090831343</c:v>
                </c:pt>
                <c:pt idx="9">
                  <c:v>1.0320331815494679</c:v>
                </c:pt>
                <c:pt idx="10">
                  <c:v>0.93800382267983373</c:v>
                </c:pt>
                <c:pt idx="11">
                  <c:v>0.95434174599834698</c:v>
                </c:pt>
                <c:pt idx="12">
                  <c:v>0.92769124440610429</c:v>
                </c:pt>
                <c:pt idx="13">
                  <c:v>0.91742524249367075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53F6-461D-AA4A-9E94703644CA}"/>
            </c:ext>
          </c:extLst>
        </c:ser>
        <c:ser>
          <c:idx val="1"/>
          <c:order val="1"/>
          <c:tx>
            <c:strRef>
              <c:f>'3.2.4 Хөрөнгийн зах'!$P$2</c:f>
              <c:strCache>
                <c:ptCount val="1"/>
                <c:pt idx="0">
                  <c:v>Үнэ (ҮСХ)/түрээсийн харьцаа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AF945E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зах'!$A$31:$B$44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зах'!$P$31:$P$44</c:f>
              <c:numCache>
                <c:formatCode>0.00</c:formatCode>
                <c:ptCount val="14"/>
                <c:pt idx="0">
                  <c:v>0.8560764223955234</c:v>
                </c:pt>
                <c:pt idx="1">
                  <c:v>0.87596259834172907</c:v>
                </c:pt>
                <c:pt idx="2">
                  <c:v>0.90354670630199452</c:v>
                </c:pt>
                <c:pt idx="3">
                  <c:v>0.86466052184760522</c:v>
                </c:pt>
                <c:pt idx="4">
                  <c:v>0.90816986113735343</c:v>
                </c:pt>
                <c:pt idx="5">
                  <c:v>0.93094918577826502</c:v>
                </c:pt>
                <c:pt idx="6">
                  <c:v>0.93221033771161188</c:v>
                </c:pt>
                <c:pt idx="7">
                  <c:v>0.89580625100322919</c:v>
                </c:pt>
                <c:pt idx="8">
                  <c:v>0.8173382442056043</c:v>
                </c:pt>
                <c:pt idx="9">
                  <c:v>0.82759285492654711</c:v>
                </c:pt>
                <c:pt idx="10">
                  <c:v>0.83083700888015655</c:v>
                </c:pt>
                <c:pt idx="11">
                  <c:v>0.84998234370630943</c:v>
                </c:pt>
                <c:pt idx="12">
                  <c:v>0.85777680246297838</c:v>
                </c:pt>
                <c:pt idx="13">
                  <c:v>0.83663866027680067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53F6-461D-AA4A-9E947036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4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ysClr val="windowText" lastClr="000000">
                <a:alpha val="20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39792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62293274531424E-2"/>
          <c:y val="0.69565785046099993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7873114585539E-2"/>
          <c:y val="4.6415226609912048E-2"/>
          <c:w val="0.8121290577241443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68A5A5"/>
            </a:solidFill>
          </c:spPr>
          <c:invertIfNegative val="0"/>
          <c:cat>
            <c:multiLvlStrRef>
              <c:f>'3.2.4 Хөрөнгийн зах'!$AC$31:$AD$52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'3.2.4 Хөрөнгийн зах'!$AF$31:$AF$52</c:f>
              <c:numCache>
                <c:formatCode>_-* #,##0.0_₮_-;\-* #,##0.0_₮_-;_-* "-"??_₮_-;_-@_-</c:formatCode>
                <c:ptCount val="22"/>
                <c:pt idx="0">
                  <c:v>21314.403333333332</c:v>
                </c:pt>
                <c:pt idx="1">
                  <c:v>20035.926666666666</c:v>
                </c:pt>
                <c:pt idx="2">
                  <c:v>19935</c:v>
                </c:pt>
                <c:pt idx="3">
                  <c:v>18724.566666666669</c:v>
                </c:pt>
                <c:pt idx="4">
                  <c:v>18768.84</c:v>
                </c:pt>
                <c:pt idx="5">
                  <c:v>16346.636666666665</c:v>
                </c:pt>
                <c:pt idx="6">
                  <c:v>16781.823333333334</c:v>
                </c:pt>
                <c:pt idx="7">
                  <c:v>17708.486666666664</c:v>
                </c:pt>
                <c:pt idx="8">
                  <c:v>26619.726666666666</c:v>
                </c:pt>
                <c:pt idx="9">
                  <c:v>34711.916666666664</c:v>
                </c:pt>
                <c:pt idx="10">
                  <c:v>37540.193333333329</c:v>
                </c:pt>
                <c:pt idx="11">
                  <c:v>40468.568656060605</c:v>
                </c:pt>
                <c:pt idx="12">
                  <c:v>40325.081587301604</c:v>
                </c:pt>
                <c:pt idx="13">
                  <c:v>35569.736666666664</c:v>
                </c:pt>
                <c:pt idx="14">
                  <c:v>34437.443333333336</c:v>
                </c:pt>
                <c:pt idx="15">
                  <c:v>34816.959999999999</c:v>
                </c:pt>
                <c:pt idx="16">
                  <c:v>38107.743333333332</c:v>
                </c:pt>
                <c:pt idx="17">
                  <c:v>36573.016666666663</c:v>
                </c:pt>
                <c:pt idx="18">
                  <c:v>35807.353333333333</c:v>
                </c:pt>
                <c:pt idx="19">
                  <c:v>36775.654476190481</c:v>
                </c:pt>
                <c:pt idx="20">
                  <c:v>43046.179893939392</c:v>
                </c:pt>
                <c:pt idx="21" formatCode="0.0">
                  <c:v>42902.662025518344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22F83"/>
              </a:solidFill>
            </a:ln>
          </c:spPr>
          <c:marker>
            <c:symbol val="none"/>
          </c:marker>
          <c:dLbls>
            <c:dLbl>
              <c:idx val="21"/>
              <c:layout>
                <c:manualLayout>
                  <c:x val="-3.9747632094804537E-2"/>
                  <c:y val="-5.1443573806483046E-2"/>
                </c:manualLayout>
              </c:layout>
              <c:tx>
                <c:rich>
                  <a:bodyPr/>
                  <a:lstStyle/>
                  <a:p>
                    <a:fld id="{BC30FE70-B576-4FCC-84CD-0258238FB55A}" type="VALUE">
                      <a:rPr lang="en-US">
                        <a:solidFill>
                          <a:srgbClr val="002060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EB3-48B9-924C-8CF287B94A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зах'!$AC$31:$AD$49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зах'!$AE$31:$AE$52</c:f>
              <c:numCache>
                <c:formatCode>_-* #,##0.0_₮_-;\-* #,##0.0_₮_-;_-* "-"??_₮_-;_-@_-</c:formatCode>
                <c:ptCount val="22"/>
                <c:pt idx="0">
                  <c:v>2458.8129666666669</c:v>
                </c:pt>
                <c:pt idx="1">
                  <c:v>2465.1108129019999</c:v>
                </c:pt>
                <c:pt idx="2">
                  <c:v>2495.2705666666666</c:v>
                </c:pt>
                <c:pt idx="3">
                  <c:v>2541.1201333333333</c:v>
                </c:pt>
                <c:pt idx="4">
                  <c:v>2633.0925078599998</c:v>
                </c:pt>
                <c:pt idx="5">
                  <c:v>2448.0889639023335</c:v>
                </c:pt>
                <c:pt idx="6">
                  <c:v>2574.7852703956669</c:v>
                </c:pt>
                <c:pt idx="7">
                  <c:v>2727.9365736200766</c:v>
                </c:pt>
                <c:pt idx="8">
                  <c:v>3415.4615682404401</c:v>
                </c:pt>
                <c:pt idx="9">
                  <c:v>3736.5931644946663</c:v>
                </c:pt>
                <c:pt idx="10">
                  <c:v>4526.1160594969997</c:v>
                </c:pt>
                <c:pt idx="11">
                  <c:v>5362.7264857398595</c:v>
                </c:pt>
                <c:pt idx="12">
                  <c:v>5567.6230449699069</c:v>
                </c:pt>
                <c:pt idx="13">
                  <c:v>4979.745195202001</c:v>
                </c:pt>
                <c:pt idx="14">
                  <c:v>4917.9622201123339</c:v>
                </c:pt>
                <c:pt idx="15">
                  <c:v>5939.8237802266667</c:v>
                </c:pt>
                <c:pt idx="16">
                  <c:v>6810.7669898220402</c:v>
                </c:pt>
                <c:pt idx="17">
                  <c:v>9314.9468933006683</c:v>
                </c:pt>
                <c:pt idx="18">
                  <c:v>10440.865827465666</c:v>
                </c:pt>
                <c:pt idx="19">
                  <c:v>10661.7778442258</c:v>
                </c:pt>
                <c:pt idx="20">
                  <c:v>11528.966024507634</c:v>
                </c:pt>
                <c:pt idx="21" formatCode="_-* #,##0_₮_-;\-* #,##0_₮_-;_-* &quot;-&quot;??_₮_-;_-@_-">
                  <c:v>11109.713189443624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45000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ax val="120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.96495173119720823"/>
              <c:y val="1.511333701633177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32319858582238536"/>
          <c:h val="0.1075765806019582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88987914972167"/>
          <c:y val="1.9828104864284976E-2"/>
          <c:w val="0.85475573245651992"/>
          <c:h val="0.8446752713388804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зах'!$AK$2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A3F-44C8-BDA2-DD0936BE921A}"/>
              </c:ext>
            </c:extLst>
          </c:dPt>
          <c:val>
            <c:numRef>
              <c:f>'3.2.4 Хөрөнгийн зах'!$AK$3:$AK$20</c:f>
              <c:numCache>
                <c:formatCode>0.0</c:formatCode>
                <c:ptCount val="18"/>
                <c:pt idx="0">
                  <c:v>0</c:v>
                </c:pt>
                <c:pt idx="1">
                  <c:v>0.58686261000000006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F-44C8-BDA2-DD0936BE921A}"/>
            </c:ext>
          </c:extLst>
        </c:ser>
        <c:ser>
          <c:idx val="4"/>
          <c:order val="1"/>
          <c:tx>
            <c:strRef>
              <c:f>'3.2.4 Хөрөнгийн зах'!$AO$2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7EA6A7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зах'!$AO$3:$AO$20</c:f>
              <c:numCache>
                <c:formatCode>0.0</c:formatCode>
                <c:ptCount val="18"/>
                <c:pt idx="0">
                  <c:v>0</c:v>
                </c:pt>
                <c:pt idx="1">
                  <c:v>5.3182256719999996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74.695881082000014</c:v>
                </c:pt>
                <c:pt idx="8">
                  <c:v>0</c:v>
                </c:pt>
                <c:pt idx="9">
                  <c:v>0</c:v>
                </c:pt>
                <c:pt idx="10">
                  <c:v>21.493109397000001</c:v>
                </c:pt>
                <c:pt idx="11">
                  <c:v>154.29194039000001</c:v>
                </c:pt>
                <c:pt idx="12">
                  <c:v>11.915760300000001</c:v>
                </c:pt>
                <c:pt idx="13">
                  <c:v>313.04923917100007</c:v>
                </c:pt>
                <c:pt idx="14">
                  <c:v>10.985082070000001</c:v>
                </c:pt>
                <c:pt idx="15">
                  <c:v>8.3000000000000007</c:v>
                </c:pt>
                <c:pt idx="16">
                  <c:v>8.9039999999999999</c:v>
                </c:pt>
                <c:pt idx="17">
                  <c:v>15.234677184000001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A-42F3-8BA2-BA52816A904C}"/>
            </c:ext>
          </c:extLst>
        </c:ser>
        <c:ser>
          <c:idx val="2"/>
          <c:order val="2"/>
          <c:tx>
            <c:strRef>
              <c:f>'3.2.4 Хөрөнгийн зах'!$AN$2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зах'!$AN$3:$AN$20</c:f>
              <c:numCache>
                <c:formatCode>0.0</c:formatCode>
                <c:ptCount val="18"/>
                <c:pt idx="0">
                  <c:v>9.5542544118000006</c:v>
                </c:pt>
                <c:pt idx="1">
                  <c:v>8.6515816478300014</c:v>
                </c:pt>
                <c:pt idx="2">
                  <c:v>11.311995507000001</c:v>
                </c:pt>
                <c:pt idx="3">
                  <c:v>19.039190118730001</c:v>
                </c:pt>
                <c:pt idx="4">
                  <c:v>65.927312430410012</c:v>
                </c:pt>
                <c:pt idx="5">
                  <c:v>53.624071918779904</c:v>
                </c:pt>
                <c:pt idx="6">
                  <c:v>66.579100047499992</c:v>
                </c:pt>
                <c:pt idx="7">
                  <c:v>44.10494879438</c:v>
                </c:pt>
                <c:pt idx="8">
                  <c:v>95.398911386760005</c:v>
                </c:pt>
                <c:pt idx="9">
                  <c:v>18.295108342999999</c:v>
                </c:pt>
                <c:pt idx="10">
                  <c:v>15.229697144000001</c:v>
                </c:pt>
                <c:pt idx="11">
                  <c:v>38.646268639710001</c:v>
                </c:pt>
                <c:pt idx="12">
                  <c:v>40.624568622000005</c:v>
                </c:pt>
                <c:pt idx="13">
                  <c:v>64.212747152859961</c:v>
                </c:pt>
                <c:pt idx="14">
                  <c:v>26.229811630999997</c:v>
                </c:pt>
                <c:pt idx="15">
                  <c:v>43.012872594140056</c:v>
                </c:pt>
                <c:pt idx="16">
                  <c:v>118.65274322808</c:v>
                </c:pt>
                <c:pt idx="17">
                  <c:v>41.910394086700009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A-42F3-8BA2-BA52816A904C}"/>
            </c:ext>
          </c:extLst>
        </c:ser>
        <c:ser>
          <c:idx val="1"/>
          <c:order val="3"/>
          <c:tx>
            <c:strRef>
              <c:f>'3.2.4 Хөрөнгийн зах'!$AM$2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зах'!$AM$3:$AM$20</c:f>
              <c:numCache>
                <c:formatCode>0.0</c:formatCode>
                <c:ptCount val="18"/>
                <c:pt idx="0">
                  <c:v>0</c:v>
                </c:pt>
                <c:pt idx="1">
                  <c:v>1.087880000000041E-3</c:v>
                </c:pt>
                <c:pt idx="2">
                  <c:v>0.36650135</c:v>
                </c:pt>
                <c:pt idx="3">
                  <c:v>0.42596856000000005</c:v>
                </c:pt>
                <c:pt idx="4">
                  <c:v>0.46513351999999997</c:v>
                </c:pt>
                <c:pt idx="5">
                  <c:v>161.26595893084999</c:v>
                </c:pt>
                <c:pt idx="6">
                  <c:v>165.60714121540002</c:v>
                </c:pt>
                <c:pt idx="7">
                  <c:v>0.80867067337999288</c:v>
                </c:pt>
                <c:pt idx="8">
                  <c:v>17.891928604499999</c:v>
                </c:pt>
                <c:pt idx="9">
                  <c:v>4.3040133009999977</c:v>
                </c:pt>
                <c:pt idx="10">
                  <c:v>3.2194562860000002</c:v>
                </c:pt>
                <c:pt idx="11">
                  <c:v>8.9268860020799998</c:v>
                </c:pt>
                <c:pt idx="12">
                  <c:v>3.3769084530000004</c:v>
                </c:pt>
                <c:pt idx="13">
                  <c:v>7.5736585407000021</c:v>
                </c:pt>
                <c:pt idx="14">
                  <c:v>10.674019949999995</c:v>
                </c:pt>
                <c:pt idx="15">
                  <c:v>8.9590000000000032</c:v>
                </c:pt>
                <c:pt idx="16">
                  <c:v>42.562623709999997</c:v>
                </c:pt>
                <c:pt idx="17">
                  <c:v>2.4707425000000001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A-42F3-8BA2-BA52816A904C}"/>
            </c:ext>
          </c:extLst>
        </c:ser>
        <c:ser>
          <c:idx val="0"/>
          <c:order val="4"/>
          <c:tx>
            <c:strRef>
              <c:f>'3.2.4 Хөрөнгийн зах'!$AL$2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зах'!$AL$3:$AL$20</c:f>
              <c:numCache>
                <c:formatCode>0.0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355.73647</c:v>
                </c:pt>
                <c:pt idx="6">
                  <c:v>219.41376754300001</c:v>
                </c:pt>
                <c:pt idx="7">
                  <c:v>144.90459999999999</c:v>
                </c:pt>
                <c:pt idx="8">
                  <c:v>0</c:v>
                </c:pt>
                <c:pt idx="9">
                  <c:v>79.718000000000004</c:v>
                </c:pt>
                <c:pt idx="10">
                  <c:v>0</c:v>
                </c:pt>
                <c:pt idx="11">
                  <c:v>20</c:v>
                </c:pt>
                <c:pt idx="12">
                  <c:v>8.5</c:v>
                </c:pt>
                <c:pt idx="13">
                  <c:v>18</c:v>
                </c:pt>
                <c:pt idx="14">
                  <c:v>49</c:v>
                </c:pt>
                <c:pt idx="15">
                  <c:v>32</c:v>
                </c:pt>
                <c:pt idx="16">
                  <c:v>0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A-42F3-8BA2-BA52816A904C}"/>
            </c:ext>
          </c:extLst>
        </c:ser>
        <c:ser>
          <c:idx val="6"/>
          <c:order val="5"/>
          <c:tx>
            <c:strRef>
              <c:f>'3.2.4 Хөрөнгийн зах'!$AQ$2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зах'!$AQ$3:$AQ$20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4.1410444100000001</c:v>
                </c:pt>
                <c:pt idx="5">
                  <c:v>3.5499999999999996E-4</c:v>
                </c:pt>
                <c:pt idx="6">
                  <c:v>8.9673089999999997E-2</c:v>
                </c:pt>
                <c:pt idx="7">
                  <c:v>0</c:v>
                </c:pt>
                <c:pt idx="8">
                  <c:v>5.3243</c:v>
                </c:pt>
                <c:pt idx="9">
                  <c:v>52.662080120000006</c:v>
                </c:pt>
                <c:pt idx="10">
                  <c:v>11.724732319999999</c:v>
                </c:pt>
                <c:pt idx="11">
                  <c:v>29.222026940000003</c:v>
                </c:pt>
                <c:pt idx="12">
                  <c:v>7.2645406999999995</c:v>
                </c:pt>
                <c:pt idx="13">
                  <c:v>34.937801919999998</c:v>
                </c:pt>
                <c:pt idx="14">
                  <c:v>2.5245627999999996</c:v>
                </c:pt>
                <c:pt idx="15">
                  <c:v>18.771999999999998</c:v>
                </c:pt>
                <c:pt idx="16">
                  <c:v>16.728385300000003</c:v>
                </c:pt>
                <c:pt idx="17">
                  <c:v>27.703246309999997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A-42F3-8BA2-BA52816A904C}"/>
            </c:ext>
          </c:extLst>
        </c:ser>
        <c:ser>
          <c:idx val="5"/>
          <c:order val="6"/>
          <c:tx>
            <c:strRef>
              <c:f>'3.2.4 Хөрөнгийн зах'!$AP$2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зах'!$AH$3:$AI$20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зах'!$AP$3:$AP$20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5.07115456906</c:v>
                </c:pt>
                <c:pt idx="4">
                  <c:v>1.30505793223</c:v>
                </c:pt>
                <c:pt idx="5">
                  <c:v>4.1896662191099994</c:v>
                </c:pt>
                <c:pt idx="6">
                  <c:v>48.94193578398</c:v>
                </c:pt>
                <c:pt idx="7">
                  <c:v>2.39458267906</c:v>
                </c:pt>
                <c:pt idx="8">
                  <c:v>1.2105106862400001</c:v>
                </c:pt>
                <c:pt idx="9">
                  <c:v>1.12977268188</c:v>
                </c:pt>
                <c:pt idx="10">
                  <c:v>0.80913914699999989</c:v>
                </c:pt>
                <c:pt idx="11">
                  <c:v>1.01607717616</c:v>
                </c:pt>
                <c:pt idx="12">
                  <c:v>2.4615107059999999</c:v>
                </c:pt>
                <c:pt idx="13">
                  <c:v>0.94181406461999995</c:v>
                </c:pt>
                <c:pt idx="14">
                  <c:v>1.9333200470000003</c:v>
                </c:pt>
                <c:pt idx="15">
                  <c:v>0.58099999999999996</c:v>
                </c:pt>
                <c:pt idx="16">
                  <c:v>1.1657006458400001</c:v>
                </c:pt>
                <c:pt idx="17">
                  <c:v>1.7550856163599999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83420520"/>
        <c:axId val="682070768"/>
      </c:barChart>
      <c:lineChart>
        <c:grouping val="standard"/>
        <c:varyColors val="0"/>
        <c:ser>
          <c:idx val="3"/>
          <c:order val="7"/>
          <c:tx>
            <c:strRef>
              <c:f>'3.2.4 Хөрөнгийн зах'!$AJ$2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25400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7-4229-8422-34AD213B6B89}"/>
                </c:ext>
              </c:extLst>
            </c:dLbl>
            <c:dLbl>
              <c:idx val="16"/>
              <c:layout>
                <c:manualLayout>
                  <c:x val="-2.4990812201396654E-2"/>
                  <c:y val="-4.3956043956043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59-4C13-A138-D6815B840BD6}"/>
                </c:ext>
              </c:extLst>
            </c:dLbl>
            <c:dLbl>
              <c:idx val="17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F-44C8-BDA2-DD0936BE92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93784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зах'!$AH$3:$AI$19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зах'!$AJ$3:$AJ$20</c:f>
              <c:numCache>
                <c:formatCode>_-* #,##0.0_₮_-;\-* #,##0.0_₮_-;_-* "-"??_₮_-;_-@_-</c:formatCode>
                <c:ptCount val="18"/>
                <c:pt idx="0">
                  <c:v>9.5542544118000006</c:v>
                </c:pt>
                <c:pt idx="1">
                  <c:v>19.557757809830001</c:v>
                </c:pt>
                <c:pt idx="2">
                  <c:v>11.678496857000001</c:v>
                </c:pt>
                <c:pt idx="3">
                  <c:v>24.536313247789998</c:v>
                </c:pt>
                <c:pt idx="4">
                  <c:v>71.838548292639999</c:v>
                </c:pt>
                <c:pt idx="5">
                  <c:v>574.81652206873991</c:v>
                </c:pt>
                <c:pt idx="6">
                  <c:v>500.63161767987998</c:v>
                </c:pt>
                <c:pt idx="7">
                  <c:v>266.90868322882</c:v>
                </c:pt>
                <c:pt idx="8">
                  <c:v>119.82565067697</c:v>
                </c:pt>
                <c:pt idx="9">
                  <c:v>156.10896998401998</c:v>
                </c:pt>
                <c:pt idx="10">
                  <c:v>52.476134293000001</c:v>
                </c:pt>
                <c:pt idx="11">
                  <c:v>252.10319914794999</c:v>
                </c:pt>
                <c:pt idx="12">
                  <c:v>74.143288780419994</c:v>
                </c:pt>
                <c:pt idx="13">
                  <c:v>438.71526084917997</c:v>
                </c:pt>
                <c:pt idx="14">
                  <c:v>101.34679649835999</c:v>
                </c:pt>
                <c:pt idx="15" formatCode="0.0">
                  <c:v>111.65</c:v>
                </c:pt>
                <c:pt idx="16" formatCode="0.0">
                  <c:v>188.01345288392</c:v>
                </c:pt>
                <c:pt idx="17" formatCode="0.0">
                  <c:v>609.07414569706009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400" b="0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9.26429764706898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17059616463749"/>
          <c:y val="1.9536791799736167E-2"/>
          <c:w val="0.71366890813637163"/>
          <c:h val="0.13711245889288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002060"/>
            </a:solidFill>
            <a:ln w="3175" cap="rnd">
              <a:solidFill>
                <a:sysClr val="windowText" lastClr="000000"/>
              </a:solidFill>
              <a:prstDash val="solid"/>
              <a:round/>
            </a:ln>
            <a:effectLst/>
          </c:spPr>
          <c:invertIfNegative val="0"/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'3.22-23'!$C$14:$E$14</c:f>
              <c:numCache>
                <c:formatCode>0.0</c:formatCode>
                <c:ptCount val="3"/>
                <c:pt idx="0">
                  <c:v>0.74515922780390975</c:v>
                </c:pt>
                <c:pt idx="1">
                  <c:v>0.95052321744784785</c:v>
                </c:pt>
                <c:pt idx="2">
                  <c:v>1.1475149081935379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'3.22-23'!$B$13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'3.22-23'!$C$13:$E$13</c:f>
              <c:numCache>
                <c:formatCode>0.0</c:formatCode>
                <c:ptCount val="3"/>
                <c:pt idx="0">
                  <c:v>1.8702872630110596</c:v>
                </c:pt>
                <c:pt idx="1">
                  <c:v>2.11828855818991</c:v>
                </c:pt>
                <c:pt idx="2">
                  <c:v>2.7404973419102534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'3.22-23'!$B$9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'3.22-23'!$C$9:$E$9</c:f>
              <c:numCache>
                <c:formatCode>0.0</c:formatCode>
                <c:ptCount val="3"/>
                <c:pt idx="0">
                  <c:v>2.0730922970842203</c:v>
                </c:pt>
                <c:pt idx="1">
                  <c:v>3.7911268722963203</c:v>
                </c:pt>
                <c:pt idx="2">
                  <c:v>5.9651225291515715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'3.22-23'!$B$11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'3.22-23'!$C$11:$E$11</c:f>
              <c:numCache>
                <c:formatCode>0.0</c:formatCode>
                <c:ptCount val="3"/>
                <c:pt idx="0">
                  <c:v>2.4588312623744497</c:v>
                </c:pt>
                <c:pt idx="1">
                  <c:v>2.93124097251384</c:v>
                </c:pt>
                <c:pt idx="2">
                  <c:v>3.75497558300725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'3.22-23'!$B$10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002060">
                <a:alpha val="4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'3.22-23'!$C$10:$E$10</c:f>
              <c:numCache>
                <c:formatCode>0.0</c:formatCode>
                <c:ptCount val="3"/>
                <c:pt idx="0">
                  <c:v>1.8527275798740597</c:v>
                </c:pt>
                <c:pt idx="1">
                  <c:v>2.3905414720507525</c:v>
                </c:pt>
                <c:pt idx="2">
                  <c:v>2.8646481147591563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'3.22-23'!$B$12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'3.22-23'!$C$12:$E$12</c:f>
              <c:numCache>
                <c:formatCode>0.0</c:formatCode>
                <c:ptCount val="3"/>
                <c:pt idx="0">
                  <c:v>1.02785412836941</c:v>
                </c:pt>
                <c:pt idx="1">
                  <c:v>2.427286006198254</c:v>
                </c:pt>
                <c:pt idx="2">
                  <c:v>2.4177082942594654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'3.22-23'!$B$7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'3.22-23'!$C$7:$E$7</c:f>
              <c:numCache>
                <c:formatCode>0.0</c:formatCode>
                <c:ptCount val="3"/>
                <c:pt idx="0">
                  <c:v>10.027951758517109</c:v>
                </c:pt>
                <c:pt idx="1">
                  <c:v>14.609007098696924</c:v>
                </c:pt>
                <c:pt idx="2">
                  <c:v>18.890466771281233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cap="all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1"/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'3.22-23'!$C$19:$E$19</c:f>
              <c:numCache>
                <c:formatCode>0.0</c:formatCode>
                <c:ptCount val="3"/>
                <c:pt idx="0">
                  <c:v>2.2590629285886696</c:v>
                </c:pt>
                <c:pt idx="1">
                  <c:v>2.8321252081922301</c:v>
                </c:pt>
                <c:pt idx="2">
                  <c:v>5.6689415366005811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'3.22-23'!$B$20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'3.22-23'!$C$20:$E$20</c:f>
              <c:numCache>
                <c:formatCode>0.0</c:formatCode>
                <c:ptCount val="3"/>
                <c:pt idx="0">
                  <c:v>6.329676389361051</c:v>
                </c:pt>
                <c:pt idx="1">
                  <c:v>6.7556938371701003</c:v>
                </c:pt>
                <c:pt idx="2">
                  <c:v>7.3990022134405002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'3.22-23'!$B$21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'3.22-23'!$C$21:$E$21</c:f>
              <c:numCache>
                <c:formatCode>0.0</c:formatCode>
                <c:ptCount val="3"/>
                <c:pt idx="0">
                  <c:v>1.8472086760471198</c:v>
                </c:pt>
                <c:pt idx="1">
                  <c:v>2.3835359762210198</c:v>
                </c:pt>
                <c:pt idx="2">
                  <c:v>3.3528745361408094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'3.22-23'!$B$22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'3.22-23'!$C$16:$E$16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'3.22-23'!$C$22:$E$22</c:f>
              <c:numCache>
                <c:formatCode>0.0</c:formatCode>
                <c:ptCount val="3"/>
                <c:pt idx="0">
                  <c:v>0</c:v>
                </c:pt>
                <c:pt idx="1">
                  <c:v>0.81947774958429986</c:v>
                </c:pt>
                <c:pt idx="2">
                  <c:v>0.89736665222559997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'3.22-23'!$B$18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General</c:formatCode>
                <c:ptCount val="3"/>
                <c:pt idx="0">
                  <c:v>2022.08</c:v>
                </c:pt>
                <c:pt idx="1">
                  <c:v>2023.08</c:v>
                </c:pt>
                <c:pt idx="2">
                  <c:v>2024.08</c:v>
                </c:pt>
              </c:numCache>
            </c:numRef>
          </c:cat>
          <c:val>
            <c:numRef>
              <c:f>'3.22-23'!$C$18:$E$18</c:f>
              <c:numCache>
                <c:formatCode>0.0</c:formatCode>
                <c:ptCount val="3"/>
                <c:pt idx="0">
                  <c:v>10.92761115279726</c:v>
                </c:pt>
                <c:pt idx="1">
                  <c:v>12.790832771167649</c:v>
                </c:pt>
                <c:pt idx="2">
                  <c:v>17.318184938407491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863550578421054E-2"/>
          <c:y val="0.15424004483052775"/>
          <c:w val="0.88964972343552107"/>
          <c:h val="0.726729735706113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 Инфляц'!$O$2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286A6C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1.7060932862638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Инфляц'!$O$3:$O$106</c15:sqref>
                  </c15:fullRef>
                </c:ext>
              </c:extLst>
              <c:f>'1. Инфляц'!$O$27:$O$106</c:f>
              <c:numCache>
                <c:formatCode>0.0%</c:formatCode>
                <c:ptCount val="80"/>
                <c:pt idx="0">
                  <c:v>2.7706207566189488E-2</c:v>
                </c:pt>
                <c:pt idx="1">
                  <c:v>2.755812239966331E-2</c:v>
                </c:pt>
                <c:pt idx="2">
                  <c:v>2.2506652748204778E-2</c:v>
                </c:pt>
                <c:pt idx="3">
                  <c:v>1.6768168167244957E-2</c:v>
                </c:pt>
                <c:pt idx="4">
                  <c:v>1.391174376594735E-2</c:v>
                </c:pt>
                <c:pt idx="5">
                  <c:v>1.3542589993873417E-2</c:v>
                </c:pt>
                <c:pt idx="6">
                  <c:v>1.4486598858324987E-2</c:v>
                </c:pt>
                <c:pt idx="7">
                  <c:v>1.3656289563988242E-2</c:v>
                </c:pt>
                <c:pt idx="8">
                  <c:v>1.2294109340351255E-2</c:v>
                </c:pt>
                <c:pt idx="9">
                  <c:v>1.235588563607813E-2</c:v>
                </c:pt>
                <c:pt idx="10">
                  <c:v>1.5758715735394734E-2</c:v>
                </c:pt>
                <c:pt idx="11">
                  <c:v>1.4110385106554157E-2</c:v>
                </c:pt>
                <c:pt idx="12">
                  <c:v>1.3324364201126827E-2</c:v>
                </c:pt>
                <c:pt idx="13">
                  <c:v>1.5114555164154445E-2</c:v>
                </c:pt>
                <c:pt idx="14">
                  <c:v>1.7142237865861627E-2</c:v>
                </c:pt>
                <c:pt idx="15">
                  <c:v>1.9139170245084464E-2</c:v>
                </c:pt>
                <c:pt idx="16">
                  <c:v>1.8655763377238309E-2</c:v>
                </c:pt>
                <c:pt idx="17">
                  <c:v>2.0151882899799224E-2</c:v>
                </c:pt>
                <c:pt idx="18">
                  <c:v>2.0019655485402344E-2</c:v>
                </c:pt>
                <c:pt idx="19">
                  <c:v>2.1250813467420651E-2</c:v>
                </c:pt>
                <c:pt idx="20">
                  <c:v>2.0768157813991897E-2</c:v>
                </c:pt>
                <c:pt idx="21">
                  <c:v>1.8305672854736089E-2</c:v>
                </c:pt>
                <c:pt idx="22">
                  <c:v>1.4243239175466757E-2</c:v>
                </c:pt>
                <c:pt idx="23">
                  <c:v>1.6070377147576202E-2</c:v>
                </c:pt>
                <c:pt idx="24">
                  <c:v>1.5801246003102891E-2</c:v>
                </c:pt>
                <c:pt idx="25">
                  <c:v>1.6847221991406754E-2</c:v>
                </c:pt>
                <c:pt idx="26">
                  <c:v>1.8565549225398707E-2</c:v>
                </c:pt>
                <c:pt idx="27">
                  <c:v>1.5265340025296706E-2</c:v>
                </c:pt>
                <c:pt idx="28">
                  <c:v>1.5549522453524067E-2</c:v>
                </c:pt>
                <c:pt idx="29">
                  <c:v>1.4206154286433886E-2</c:v>
                </c:pt>
                <c:pt idx="30">
                  <c:v>1.3852402817971796E-2</c:v>
                </c:pt>
                <c:pt idx="31">
                  <c:v>1.3968238002868706E-2</c:v>
                </c:pt>
                <c:pt idx="32">
                  <c:v>1.6297971693592199E-2</c:v>
                </c:pt>
                <c:pt idx="33">
                  <c:v>1.9402648054925375E-2</c:v>
                </c:pt>
                <c:pt idx="34">
                  <c:v>1.8891859267169221E-2</c:v>
                </c:pt>
                <c:pt idx="35">
                  <c:v>1.7440492614540195E-2</c:v>
                </c:pt>
                <c:pt idx="36">
                  <c:v>1.7756398681042652E-2</c:v>
                </c:pt>
                <c:pt idx="37">
                  <c:v>1.5233182362209403E-2</c:v>
                </c:pt>
                <c:pt idx="38">
                  <c:v>1.2605718784478788E-2</c:v>
                </c:pt>
                <c:pt idx="39">
                  <c:v>1.4377553990514177E-2</c:v>
                </c:pt>
                <c:pt idx="40">
                  <c:v>1.6649069782086894E-2</c:v>
                </c:pt>
                <c:pt idx="41">
                  <c:v>2.1456011361661254E-2</c:v>
                </c:pt>
                <c:pt idx="42">
                  <c:v>2.2650565304333081E-2</c:v>
                </c:pt>
                <c:pt idx="43">
                  <c:v>2.7774603345168739E-2</c:v>
                </c:pt>
                <c:pt idx="44">
                  <c:v>2.7612684992772567E-2</c:v>
                </c:pt>
                <c:pt idx="45">
                  <c:v>2.6336656116451383E-2</c:v>
                </c:pt>
                <c:pt idx="46">
                  <c:v>2.7481864845390079E-2</c:v>
                </c:pt>
                <c:pt idx="47">
                  <c:v>3.4009314536111904E-2</c:v>
                </c:pt>
                <c:pt idx="48">
                  <c:v>3.921767981168308E-2</c:v>
                </c:pt>
                <c:pt idx="49">
                  <c:v>4.5108143018796121E-2</c:v>
                </c:pt>
                <c:pt idx="50">
                  <c:v>4.5325864193120687E-2</c:v>
                </c:pt>
                <c:pt idx="51">
                  <c:v>4.7013702096102845E-2</c:v>
                </c:pt>
                <c:pt idx="52">
                  <c:v>4.6530094127281901E-2</c:v>
                </c:pt>
                <c:pt idx="53">
                  <c:v>4.4739712547462167E-2</c:v>
                </c:pt>
                <c:pt idx="54">
                  <c:v>4.5308186230684035E-2</c:v>
                </c:pt>
                <c:pt idx="55">
                  <c:v>4.3169456127889569E-2</c:v>
                </c:pt>
                <c:pt idx="56">
                  <c:v>4.3720905867749432E-2</c:v>
                </c:pt>
                <c:pt idx="57">
                  <c:v>4.5818965070088202E-2</c:v>
                </c:pt>
                <c:pt idx="58">
                  <c:v>4.8294834238805408E-2</c:v>
                </c:pt>
                <c:pt idx="59">
                  <c:v>4.3505186977781996E-2</c:v>
                </c:pt>
                <c:pt idx="60">
                  <c:v>4.0421727731882212E-2</c:v>
                </c:pt>
                <c:pt idx="61">
                  <c:v>3.7587117991606751E-2</c:v>
                </c:pt>
                <c:pt idx="62">
                  <c:v>3.8070191575261009E-2</c:v>
                </c:pt>
                <c:pt idx="63">
                  <c:v>3.7663047547106129E-2</c:v>
                </c:pt>
                <c:pt idx="64">
                  <c:v>3.6865664183941459E-2</c:v>
                </c:pt>
                <c:pt idx="65">
                  <c:v>3.5560398673910511E-2</c:v>
                </c:pt>
                <c:pt idx="66">
                  <c:v>3.3540294260809581E-2</c:v>
                </c:pt>
                <c:pt idx="67">
                  <c:v>3.2554266369497722E-2</c:v>
                </c:pt>
                <c:pt idx="68">
                  <c:v>3.0830058339390023E-2</c:v>
                </c:pt>
                <c:pt idx="69">
                  <c:v>2.8215357928234659E-2</c:v>
                </c:pt>
                <c:pt idx="70">
                  <c:v>2.6840183673117923E-2</c:v>
                </c:pt>
                <c:pt idx="71">
                  <c:v>2.4586674282986221E-2</c:v>
                </c:pt>
                <c:pt idx="72">
                  <c:v>2.318190792473452E-2</c:v>
                </c:pt>
                <c:pt idx="73">
                  <c:v>2.1677234736403785E-2</c:v>
                </c:pt>
                <c:pt idx="74">
                  <c:v>2.2873690934552788E-2</c:v>
                </c:pt>
                <c:pt idx="75">
                  <c:v>2.0383588177191155E-2</c:v>
                </c:pt>
                <c:pt idx="76">
                  <c:v>1.9396712837560705E-2</c:v>
                </c:pt>
                <c:pt idx="77">
                  <c:v>1.7848150570592275E-2</c:v>
                </c:pt>
                <c:pt idx="78">
                  <c:v>1.8262988349990111E-2</c:v>
                </c:pt>
                <c:pt idx="79">
                  <c:v>2.0371397105166517E-2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'1. Инфляц'!$O$24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8A4-48DE-B884-4DDC2CE6D9DA}"/>
            </c:ext>
          </c:extLst>
        </c:ser>
        <c:ser>
          <c:idx val="2"/>
          <c:order val="1"/>
          <c:tx>
            <c:strRef>
              <c:f>'1. Инфляц'!$Q$2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4.99650241280740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rgbClr val="7EA6A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320413108978728E-2"/>
                      <c:h val="4.82580672400342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Инфляц'!$Q$3:$Q$106</c15:sqref>
                  </c15:fullRef>
                </c:ext>
              </c:extLst>
              <c:f>'1. Инфляц'!$Q$27:$Q$106</c:f>
              <c:numCache>
                <c:formatCode>0.0%</c:formatCode>
                <c:ptCount val="80"/>
                <c:pt idx="0">
                  <c:v>4.3917109572378038E-3</c:v>
                </c:pt>
                <c:pt idx="1">
                  <c:v>4.97920059263677E-3</c:v>
                </c:pt>
                <c:pt idx="2">
                  <c:v>5.0209103749640216E-3</c:v>
                </c:pt>
                <c:pt idx="3">
                  <c:v>4.8896578646839698E-3</c:v>
                </c:pt>
                <c:pt idx="4">
                  <c:v>5.779545659830394E-3</c:v>
                </c:pt>
                <c:pt idx="5">
                  <c:v>5.8278063486699059E-3</c:v>
                </c:pt>
                <c:pt idx="6">
                  <c:v>8.9041878666320847E-3</c:v>
                </c:pt>
                <c:pt idx="7">
                  <c:v>9.2564482279763639E-3</c:v>
                </c:pt>
                <c:pt idx="8">
                  <c:v>9.9943377671135643E-3</c:v>
                </c:pt>
                <c:pt idx="9">
                  <c:v>1.3384082214504685E-2</c:v>
                </c:pt>
                <c:pt idx="10">
                  <c:v>1.6832713228170648E-2</c:v>
                </c:pt>
                <c:pt idx="11">
                  <c:v>1.5216672704515148E-2</c:v>
                </c:pt>
                <c:pt idx="12">
                  <c:v>8.7821545025138469E-3</c:v>
                </c:pt>
                <c:pt idx="13">
                  <c:v>6.1424376962443449E-3</c:v>
                </c:pt>
                <c:pt idx="14">
                  <c:v>5.480789480541092E-3</c:v>
                </c:pt>
                <c:pt idx="15">
                  <c:v>6.4161034594772759E-3</c:v>
                </c:pt>
                <c:pt idx="16">
                  <c:v>7.6305239559513018E-3</c:v>
                </c:pt>
                <c:pt idx="17">
                  <c:v>7.4953292290162957E-3</c:v>
                </c:pt>
                <c:pt idx="18">
                  <c:v>3.708631669740085E-3</c:v>
                </c:pt>
                <c:pt idx="19">
                  <c:v>3.6304031982053323E-3</c:v>
                </c:pt>
                <c:pt idx="20">
                  <c:v>2.9139017168592122E-3</c:v>
                </c:pt>
                <c:pt idx="21">
                  <c:v>-1.9901426603879943E-4</c:v>
                </c:pt>
                <c:pt idx="22">
                  <c:v>-3.2990198803831052E-3</c:v>
                </c:pt>
                <c:pt idx="23">
                  <c:v>-1.5553226225905577E-3</c:v>
                </c:pt>
                <c:pt idx="24">
                  <c:v>2.6001953514659558E-3</c:v>
                </c:pt>
                <c:pt idx="25">
                  <c:v>3.162268090819148E-3</c:v>
                </c:pt>
                <c:pt idx="26">
                  <c:v>1.9452027362733858E-3</c:v>
                </c:pt>
                <c:pt idx="27">
                  <c:v>-6.9394154072514938E-3</c:v>
                </c:pt>
                <c:pt idx="28">
                  <c:v>-1.2826594394462884E-2</c:v>
                </c:pt>
                <c:pt idx="29">
                  <c:v>-1.3978723337015048E-2</c:v>
                </c:pt>
                <c:pt idx="30">
                  <c:v>-1.2612840899995965E-2</c:v>
                </c:pt>
                <c:pt idx="31">
                  <c:v>-1.1919053363668018E-2</c:v>
                </c:pt>
                <c:pt idx="32">
                  <c:v>-1.257529730399479E-2</c:v>
                </c:pt>
                <c:pt idx="33">
                  <c:v>-1.2046998562322437E-2</c:v>
                </c:pt>
                <c:pt idx="34">
                  <c:v>-1.2392904873702561E-2</c:v>
                </c:pt>
                <c:pt idx="35">
                  <c:v>-1.2793818421620615E-2</c:v>
                </c:pt>
                <c:pt idx="36">
                  <c:v>-1.1814127671095421E-2</c:v>
                </c:pt>
                <c:pt idx="37">
                  <c:v>-1.113835697622142E-2</c:v>
                </c:pt>
                <c:pt idx="38">
                  <c:v>-9.7442825334811412E-3</c:v>
                </c:pt>
                <c:pt idx="39">
                  <c:v>-2.6234449433889056E-3</c:v>
                </c:pt>
                <c:pt idx="40">
                  <c:v>1.6687332391489334E-3</c:v>
                </c:pt>
                <c:pt idx="41">
                  <c:v>2.9295354282901443E-3</c:v>
                </c:pt>
                <c:pt idx="42">
                  <c:v>1.424275282820061E-2</c:v>
                </c:pt>
                <c:pt idx="43">
                  <c:v>1.7237125070721254E-2</c:v>
                </c:pt>
                <c:pt idx="44">
                  <c:v>1.8261831790270671E-2</c:v>
                </c:pt>
                <c:pt idx="45">
                  <c:v>1.7997989054081901E-2</c:v>
                </c:pt>
                <c:pt idx="46">
                  <c:v>2.1414094130336524E-2</c:v>
                </c:pt>
                <c:pt idx="47">
                  <c:v>2.4731722516244864E-2</c:v>
                </c:pt>
                <c:pt idx="48">
                  <c:v>2.4605920585290587E-2</c:v>
                </c:pt>
                <c:pt idx="49">
                  <c:v>2.468313444136136E-2</c:v>
                </c:pt>
                <c:pt idx="50">
                  <c:v>2.801593655706083E-2</c:v>
                </c:pt>
                <c:pt idx="51">
                  <c:v>2.8859172519180236E-2</c:v>
                </c:pt>
                <c:pt idx="52">
                  <c:v>2.8745201462537947E-2</c:v>
                </c:pt>
                <c:pt idx="53">
                  <c:v>3.0875311249076772E-2</c:v>
                </c:pt>
                <c:pt idx="54">
                  <c:v>2.171214201755357E-2</c:v>
                </c:pt>
                <c:pt idx="55">
                  <c:v>1.6883129620272871E-2</c:v>
                </c:pt>
                <c:pt idx="56">
                  <c:v>1.5679730817243737E-2</c:v>
                </c:pt>
                <c:pt idx="57">
                  <c:v>1.5543698859562843E-2</c:v>
                </c:pt>
                <c:pt idx="58">
                  <c:v>1.277033502029787E-2</c:v>
                </c:pt>
                <c:pt idx="59">
                  <c:v>1.033221283777515E-2</c:v>
                </c:pt>
                <c:pt idx="60">
                  <c:v>9.6523932793375691E-3</c:v>
                </c:pt>
                <c:pt idx="61">
                  <c:v>8.7537528509302413E-3</c:v>
                </c:pt>
                <c:pt idx="62">
                  <c:v>5.410522211703855E-3</c:v>
                </c:pt>
                <c:pt idx="63">
                  <c:v>3.2785142441256001E-3</c:v>
                </c:pt>
                <c:pt idx="64">
                  <c:v>1.6321061880741991E-3</c:v>
                </c:pt>
                <c:pt idx="65">
                  <c:v>-5.020282920227575E-4</c:v>
                </c:pt>
                <c:pt idx="66">
                  <c:v>-2.4294649326956378E-3</c:v>
                </c:pt>
                <c:pt idx="67">
                  <c:v>-1.3313396891546821E-3</c:v>
                </c:pt>
                <c:pt idx="68">
                  <c:v>-5.3522833519326117E-4</c:v>
                </c:pt>
                <c:pt idx="69">
                  <c:v>-2.040281479587993E-4</c:v>
                </c:pt>
                <c:pt idx="70">
                  <c:v>4.454468602471024E-4</c:v>
                </c:pt>
                <c:pt idx="71">
                  <c:v>-6.8093118876661526E-5</c:v>
                </c:pt>
                <c:pt idx="72">
                  <c:v>1.1914839015992157E-4</c:v>
                </c:pt>
                <c:pt idx="73">
                  <c:v>-1.0139439298497647E-3</c:v>
                </c:pt>
                <c:pt idx="74">
                  <c:v>-1.003952403750849E-3</c:v>
                </c:pt>
                <c:pt idx="75">
                  <c:v>-4.1357825297143612E-4</c:v>
                </c:pt>
                <c:pt idx="76">
                  <c:v>-2.7951124320056968E-4</c:v>
                </c:pt>
                <c:pt idx="77">
                  <c:v>-2.7685332440472642E-4</c:v>
                </c:pt>
                <c:pt idx="78">
                  <c:v>-3.5190289250389611E-4</c:v>
                </c:pt>
                <c:pt idx="79">
                  <c:v>-3.5292078909522504E-4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9"/>
          <c:order val="2"/>
          <c:tx>
            <c:strRef>
              <c:f>'1. Инфляц'!$P$2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B2B2B2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-7.3118283697021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Инфляц'!$P$3:$P$106</c15:sqref>
                  </c15:fullRef>
                </c:ext>
              </c:extLst>
              <c:f>'1. Инфляц'!$P$27:$P$106</c:f>
              <c:numCache>
                <c:formatCode>0.0%</c:formatCode>
                <c:ptCount val="80"/>
                <c:pt idx="0">
                  <c:v>3.8668900200495419E-3</c:v>
                </c:pt>
                <c:pt idx="1">
                  <c:v>3.9697926557952668E-3</c:v>
                </c:pt>
                <c:pt idx="2">
                  <c:v>3.5414666650225601E-3</c:v>
                </c:pt>
                <c:pt idx="3">
                  <c:v>3.7923768316854337E-3</c:v>
                </c:pt>
                <c:pt idx="4">
                  <c:v>4.9183992059208051E-3</c:v>
                </c:pt>
                <c:pt idx="5">
                  <c:v>6.1371075946839472E-3</c:v>
                </c:pt>
                <c:pt idx="6">
                  <c:v>5.6733646427138554E-3</c:v>
                </c:pt>
                <c:pt idx="7">
                  <c:v>1.1713675369726788E-3</c:v>
                </c:pt>
                <c:pt idx="8">
                  <c:v>5.4659097691181545E-4</c:v>
                </c:pt>
                <c:pt idx="9">
                  <c:v>4.4144403562944968E-4</c:v>
                </c:pt>
                <c:pt idx="10">
                  <c:v>1.8119301976867973E-3</c:v>
                </c:pt>
                <c:pt idx="11">
                  <c:v>2.4187572239462549E-3</c:v>
                </c:pt>
                <c:pt idx="12">
                  <c:v>2.9871600610926869E-3</c:v>
                </c:pt>
                <c:pt idx="13">
                  <c:v>3.1142892494238723E-3</c:v>
                </c:pt>
                <c:pt idx="14">
                  <c:v>3.2072448843897135E-3</c:v>
                </c:pt>
                <c:pt idx="15">
                  <c:v>3.7135233217299533E-3</c:v>
                </c:pt>
                <c:pt idx="16">
                  <c:v>3.4128030972247394E-3</c:v>
                </c:pt>
                <c:pt idx="17">
                  <c:v>2.9339431152103157E-3</c:v>
                </c:pt>
                <c:pt idx="18">
                  <c:v>2.7195514001544588E-3</c:v>
                </c:pt>
                <c:pt idx="19">
                  <c:v>5.6300617342172204E-3</c:v>
                </c:pt>
                <c:pt idx="20">
                  <c:v>6.0876507099098913E-3</c:v>
                </c:pt>
                <c:pt idx="21">
                  <c:v>5.4525219294208668E-3</c:v>
                </c:pt>
                <c:pt idx="22">
                  <c:v>4.3737845394769504E-3</c:v>
                </c:pt>
                <c:pt idx="23">
                  <c:v>4.3709635008984142E-3</c:v>
                </c:pt>
                <c:pt idx="24">
                  <c:v>3.8444124741664619E-3</c:v>
                </c:pt>
                <c:pt idx="25">
                  <c:v>4.4918430745889224E-3</c:v>
                </c:pt>
                <c:pt idx="26">
                  <c:v>5.027149969791778E-3</c:v>
                </c:pt>
                <c:pt idx="27">
                  <c:v>4.2934468766417187E-3</c:v>
                </c:pt>
                <c:pt idx="28">
                  <c:v>4.2074980085188068E-3</c:v>
                </c:pt>
                <c:pt idx="29">
                  <c:v>4.0760814553481772E-3</c:v>
                </c:pt>
                <c:pt idx="30">
                  <c:v>3.980097882032913E-3</c:v>
                </c:pt>
                <c:pt idx="31">
                  <c:v>2.4182323126137697E-3</c:v>
                </c:pt>
                <c:pt idx="32">
                  <c:v>2.2064096033056644E-3</c:v>
                </c:pt>
                <c:pt idx="33">
                  <c:v>4.2817186803442544E-3</c:v>
                </c:pt>
                <c:pt idx="34">
                  <c:v>5.1295009739105593E-3</c:v>
                </c:pt>
                <c:pt idx="35">
                  <c:v>6.0367269662897852E-3</c:v>
                </c:pt>
                <c:pt idx="36">
                  <c:v>5.6413220695934159E-3</c:v>
                </c:pt>
                <c:pt idx="37">
                  <c:v>5.956802130964783E-3</c:v>
                </c:pt>
                <c:pt idx="38">
                  <c:v>5.4786547860316602E-3</c:v>
                </c:pt>
                <c:pt idx="39">
                  <c:v>6.393872887752664E-3</c:v>
                </c:pt>
                <c:pt idx="40">
                  <c:v>6.7227092269062675E-3</c:v>
                </c:pt>
                <c:pt idx="41">
                  <c:v>7.2220453885007323E-3</c:v>
                </c:pt>
                <c:pt idx="42">
                  <c:v>9.2083537421139734E-3</c:v>
                </c:pt>
                <c:pt idx="43">
                  <c:v>1.0954074135347687E-2</c:v>
                </c:pt>
                <c:pt idx="44">
                  <c:v>1.0466506448572662E-2</c:v>
                </c:pt>
                <c:pt idx="45">
                  <c:v>1.26440591904387E-2</c:v>
                </c:pt>
                <c:pt idx="46">
                  <c:v>1.417321470260456E-2</c:v>
                </c:pt>
                <c:pt idx="47">
                  <c:v>1.738021526941182E-2</c:v>
                </c:pt>
                <c:pt idx="48">
                  <c:v>1.8246972960594895E-2</c:v>
                </c:pt>
                <c:pt idx="49">
                  <c:v>1.823013832863471E-2</c:v>
                </c:pt>
                <c:pt idx="50">
                  <c:v>1.748761632607336E-2</c:v>
                </c:pt>
                <c:pt idx="51">
                  <c:v>1.8674890023065792E-2</c:v>
                </c:pt>
                <c:pt idx="52">
                  <c:v>2.0049839418596678E-2</c:v>
                </c:pt>
                <c:pt idx="53">
                  <c:v>2.2848005744150201E-2</c:v>
                </c:pt>
                <c:pt idx="54">
                  <c:v>2.2980020498038066E-2</c:v>
                </c:pt>
                <c:pt idx="55">
                  <c:v>1.8322057316240804E-2</c:v>
                </c:pt>
                <c:pt idx="56">
                  <c:v>1.71613743136599E-2</c:v>
                </c:pt>
                <c:pt idx="57">
                  <c:v>1.4608444401844672E-2</c:v>
                </c:pt>
                <c:pt idx="58">
                  <c:v>1.3104046455302734E-2</c:v>
                </c:pt>
                <c:pt idx="59">
                  <c:v>9.1321461429402263E-3</c:v>
                </c:pt>
                <c:pt idx="60">
                  <c:v>8.1823652375804558E-3</c:v>
                </c:pt>
                <c:pt idx="61">
                  <c:v>8.3511887757281005E-3</c:v>
                </c:pt>
                <c:pt idx="62">
                  <c:v>8.4788291721997529E-3</c:v>
                </c:pt>
                <c:pt idx="63">
                  <c:v>6.4602080969009389E-3</c:v>
                </c:pt>
                <c:pt idx="64">
                  <c:v>5.4886090388086006E-3</c:v>
                </c:pt>
                <c:pt idx="65">
                  <c:v>2.9916185359237517E-3</c:v>
                </c:pt>
                <c:pt idx="66">
                  <c:v>1.1643871143756828E-3</c:v>
                </c:pt>
                <c:pt idx="67">
                  <c:v>4.1155060918930259E-3</c:v>
                </c:pt>
                <c:pt idx="68">
                  <c:v>4.6845842643113839E-3</c:v>
                </c:pt>
                <c:pt idx="69">
                  <c:v>3.923074366793039E-3</c:v>
                </c:pt>
                <c:pt idx="70">
                  <c:v>3.1860215170673931E-3</c:v>
                </c:pt>
                <c:pt idx="71">
                  <c:v>3.161216958004971E-3</c:v>
                </c:pt>
                <c:pt idx="72">
                  <c:v>2.7061102706328337E-3</c:v>
                </c:pt>
                <c:pt idx="73">
                  <c:v>1.7393491917255695E-3</c:v>
                </c:pt>
                <c:pt idx="74">
                  <c:v>1.9050003934886022E-3</c:v>
                </c:pt>
                <c:pt idx="75">
                  <c:v>1.8845135683725554E-3</c:v>
                </c:pt>
                <c:pt idx="76">
                  <c:v>8.5442138188052315E-4</c:v>
                </c:pt>
                <c:pt idx="77">
                  <c:v>6.7182006929522792E-4</c:v>
                </c:pt>
                <c:pt idx="78">
                  <c:v>1.0624914994573145E-3</c:v>
                </c:pt>
                <c:pt idx="79">
                  <c:v>5.8473151185438267E-4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04E-A01B-9748E66D5C26}"/>
            </c:ext>
          </c:extLst>
        </c:ser>
        <c:ser>
          <c:idx val="3"/>
          <c:order val="3"/>
          <c:tx>
            <c:strRef>
              <c:f>'1. Инфляц'!$S$2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-9.74910449293621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37843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Инфляц'!$S$3:$S$106</c15:sqref>
                  </c15:fullRef>
                </c:ext>
              </c:extLst>
              <c:f>'1. Инфляц'!$S$27:$S$106</c:f>
              <c:numCache>
                <c:formatCode>0.0%</c:formatCode>
                <c:ptCount val="80"/>
                <c:pt idx="0">
                  <c:v>1.0359295227143246E-2</c:v>
                </c:pt>
                <c:pt idx="1">
                  <c:v>9.2479826576394655E-3</c:v>
                </c:pt>
                <c:pt idx="2">
                  <c:v>9.8528804365413045E-3</c:v>
                </c:pt>
                <c:pt idx="3">
                  <c:v>8.9255835090619792E-3</c:v>
                </c:pt>
                <c:pt idx="4">
                  <c:v>1.0115168435784416E-2</c:v>
                </c:pt>
                <c:pt idx="5">
                  <c:v>1.1550220737747578E-2</c:v>
                </c:pt>
                <c:pt idx="6">
                  <c:v>1.2312616405952246E-2</c:v>
                </c:pt>
                <c:pt idx="7">
                  <c:v>1.1408324373379684E-2</c:v>
                </c:pt>
                <c:pt idx="8">
                  <c:v>1.2654147609725734E-2</c:v>
                </c:pt>
                <c:pt idx="9">
                  <c:v>1.2656248717627508E-2</c:v>
                </c:pt>
                <c:pt idx="10">
                  <c:v>1.3981076707254595E-2</c:v>
                </c:pt>
                <c:pt idx="11">
                  <c:v>1.3771171043341086E-2</c:v>
                </c:pt>
                <c:pt idx="12">
                  <c:v>1.3762954167903281E-2</c:v>
                </c:pt>
                <c:pt idx="13">
                  <c:v>1.459231696527416E-2</c:v>
                </c:pt>
                <c:pt idx="14">
                  <c:v>1.4490022964820215E-2</c:v>
                </c:pt>
                <c:pt idx="15">
                  <c:v>1.4956546350887353E-2</c:v>
                </c:pt>
                <c:pt idx="16">
                  <c:v>1.4941203907231354E-2</c:v>
                </c:pt>
                <c:pt idx="17">
                  <c:v>1.8149278009804572E-2</c:v>
                </c:pt>
                <c:pt idx="18">
                  <c:v>1.8645121454914891E-2</c:v>
                </c:pt>
                <c:pt idx="19">
                  <c:v>2.1074080337419424E-2</c:v>
                </c:pt>
                <c:pt idx="20">
                  <c:v>1.9058602092357858E-2</c:v>
                </c:pt>
                <c:pt idx="21">
                  <c:v>1.7143672208254888E-2</c:v>
                </c:pt>
                <c:pt idx="22">
                  <c:v>1.5685696723037219E-2</c:v>
                </c:pt>
                <c:pt idx="23">
                  <c:v>1.6134377178278241E-2</c:v>
                </c:pt>
                <c:pt idx="24">
                  <c:v>1.6359298910741796E-2</c:v>
                </c:pt>
                <c:pt idx="25">
                  <c:v>1.5364112482104997E-2</c:v>
                </c:pt>
                <c:pt idx="26">
                  <c:v>1.5032975224092859E-2</c:v>
                </c:pt>
                <c:pt idx="27">
                  <c:v>1.4432460278345802E-2</c:v>
                </c:pt>
                <c:pt idx="28">
                  <c:v>1.3700865628203971E-2</c:v>
                </c:pt>
                <c:pt idx="29">
                  <c:v>9.8634765671315305E-3</c:v>
                </c:pt>
                <c:pt idx="30">
                  <c:v>8.7269969549802293E-3</c:v>
                </c:pt>
                <c:pt idx="31">
                  <c:v>2.8276838321036561E-3</c:v>
                </c:pt>
                <c:pt idx="32">
                  <c:v>3.2148737463599652E-3</c:v>
                </c:pt>
                <c:pt idx="33">
                  <c:v>5.2352478848193343E-3</c:v>
                </c:pt>
                <c:pt idx="34">
                  <c:v>5.2238482041148003E-3</c:v>
                </c:pt>
                <c:pt idx="35">
                  <c:v>4.075067009842297E-3</c:v>
                </c:pt>
                <c:pt idx="36">
                  <c:v>4.5801666454781372E-3</c:v>
                </c:pt>
                <c:pt idx="37">
                  <c:v>4.2505237602982046E-3</c:v>
                </c:pt>
                <c:pt idx="38">
                  <c:v>4.7686765094289256E-3</c:v>
                </c:pt>
                <c:pt idx="39">
                  <c:v>4.5430821329387463E-3</c:v>
                </c:pt>
                <c:pt idx="40">
                  <c:v>4.9405196649812662E-3</c:v>
                </c:pt>
                <c:pt idx="41">
                  <c:v>5.3485564761560989E-3</c:v>
                </c:pt>
                <c:pt idx="42">
                  <c:v>7.1768530956743577E-3</c:v>
                </c:pt>
                <c:pt idx="43">
                  <c:v>1.1246576290587881E-2</c:v>
                </c:pt>
                <c:pt idx="44">
                  <c:v>1.2719972086219078E-2</c:v>
                </c:pt>
                <c:pt idx="45">
                  <c:v>1.2429746822621209E-2</c:v>
                </c:pt>
                <c:pt idx="46">
                  <c:v>1.2616157121858734E-2</c:v>
                </c:pt>
                <c:pt idx="47">
                  <c:v>1.4590247969068788E-2</c:v>
                </c:pt>
                <c:pt idx="48">
                  <c:v>1.9043146365958344E-2</c:v>
                </c:pt>
                <c:pt idx="49">
                  <c:v>2.1340586193392224E-2</c:v>
                </c:pt>
                <c:pt idx="50">
                  <c:v>2.0435178783353023E-2</c:v>
                </c:pt>
                <c:pt idx="51">
                  <c:v>2.1531010293760547E-2</c:v>
                </c:pt>
                <c:pt idx="52">
                  <c:v>2.2547693367308417E-2</c:v>
                </c:pt>
                <c:pt idx="53">
                  <c:v>2.3882585331659989E-2</c:v>
                </c:pt>
                <c:pt idx="54">
                  <c:v>2.1941397849503032E-2</c:v>
                </c:pt>
                <c:pt idx="55">
                  <c:v>2.1763207479686665E-2</c:v>
                </c:pt>
                <c:pt idx="56">
                  <c:v>2.1015669797730993E-2</c:v>
                </c:pt>
                <c:pt idx="57">
                  <c:v>2.0971242529509257E-2</c:v>
                </c:pt>
                <c:pt idx="58">
                  <c:v>2.1728361625075299E-2</c:v>
                </c:pt>
                <c:pt idx="59">
                  <c:v>2.0420094204494633E-2</c:v>
                </c:pt>
                <c:pt idx="60">
                  <c:v>1.8755741910080118E-2</c:v>
                </c:pt>
                <c:pt idx="61">
                  <c:v>1.6264296087405608E-2</c:v>
                </c:pt>
                <c:pt idx="62">
                  <c:v>1.7654872677956592E-2</c:v>
                </c:pt>
                <c:pt idx="63">
                  <c:v>1.754560315355639E-2</c:v>
                </c:pt>
                <c:pt idx="64">
                  <c:v>1.5698968098046339E-2</c:v>
                </c:pt>
                <c:pt idx="65">
                  <c:v>1.3747738672544883E-2</c:v>
                </c:pt>
                <c:pt idx="66">
                  <c:v>1.3819147731728614E-2</c:v>
                </c:pt>
                <c:pt idx="67">
                  <c:v>1.8720082894749024E-2</c:v>
                </c:pt>
                <c:pt idx="68">
                  <c:v>1.9320829563323837E-2</c:v>
                </c:pt>
                <c:pt idx="69">
                  <c:v>1.8485999942425776E-2</c:v>
                </c:pt>
                <c:pt idx="70">
                  <c:v>1.8496053220205415E-2</c:v>
                </c:pt>
                <c:pt idx="71">
                  <c:v>1.7849852846694179E-2</c:v>
                </c:pt>
                <c:pt idx="72">
                  <c:v>1.6690037858957257E-2</c:v>
                </c:pt>
                <c:pt idx="73">
                  <c:v>1.6965185176251243E-2</c:v>
                </c:pt>
                <c:pt idx="74">
                  <c:v>1.6096997437760076E-2</c:v>
                </c:pt>
                <c:pt idx="75">
                  <c:v>1.5013415284112892E-2</c:v>
                </c:pt>
                <c:pt idx="76">
                  <c:v>1.4777939050796569E-2</c:v>
                </c:pt>
                <c:pt idx="77">
                  <c:v>1.5304058690813041E-2</c:v>
                </c:pt>
                <c:pt idx="78">
                  <c:v>1.6510490735299487E-2</c:v>
                </c:pt>
                <c:pt idx="79">
                  <c:v>1.9934622420835539E-2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0"/>
          <c:order val="4"/>
          <c:tx>
            <c:strRef>
              <c:f>'1. Инфляц'!$R$2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solidFill>
              <a:srgbClr val="BEAE8E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2.1935485109106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B99E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Инфляц'!$R$3:$R$106</c15:sqref>
                  </c15:fullRef>
                </c:ext>
              </c:extLst>
              <c:f>'1. Инфляц'!$R$27:$R$106</c:f>
              <c:numCache>
                <c:formatCode>0.0%</c:formatCode>
                <c:ptCount val="80"/>
                <c:pt idx="0">
                  <c:v>1.0205937565006798E-2</c:v>
                </c:pt>
                <c:pt idx="1">
                  <c:v>1.0845707389426916E-2</c:v>
                </c:pt>
                <c:pt idx="2">
                  <c:v>1.1084866399387912E-2</c:v>
                </c:pt>
                <c:pt idx="3">
                  <c:v>1.1678777215952832E-2</c:v>
                </c:pt>
                <c:pt idx="4">
                  <c:v>1.2946784012364432E-2</c:v>
                </c:pt>
                <c:pt idx="5">
                  <c:v>2.0495025032061735E-2</c:v>
                </c:pt>
                <c:pt idx="6">
                  <c:v>2.1829945465016418E-2</c:v>
                </c:pt>
                <c:pt idx="7">
                  <c:v>1.2514961007664444E-2</c:v>
                </c:pt>
                <c:pt idx="8">
                  <c:v>9.6805383041509395E-3</c:v>
                </c:pt>
                <c:pt idx="9">
                  <c:v>1.2333344388615693E-2</c:v>
                </c:pt>
                <c:pt idx="10">
                  <c:v>1.6233404590366905E-2</c:v>
                </c:pt>
                <c:pt idx="11">
                  <c:v>1.9177927573455579E-2</c:v>
                </c:pt>
                <c:pt idx="12">
                  <c:v>2.2637864791272205E-2</c:v>
                </c:pt>
                <c:pt idx="13">
                  <c:v>1.8138420821752085E-2</c:v>
                </c:pt>
                <c:pt idx="14">
                  <c:v>1.6901043748752811E-2</c:v>
                </c:pt>
                <c:pt idx="15">
                  <c:v>1.7235629572496722E-2</c:v>
                </c:pt>
                <c:pt idx="16">
                  <c:v>2.5108424245580345E-2</c:v>
                </c:pt>
                <c:pt idx="17">
                  <c:v>2.4465339394687684E-2</c:v>
                </c:pt>
                <c:pt idx="18">
                  <c:v>2.1374096619615274E-2</c:v>
                </c:pt>
                <c:pt idx="19">
                  <c:v>2.6807052996472486E-2</c:v>
                </c:pt>
                <c:pt idx="20">
                  <c:v>3.12003456111507E-2</c:v>
                </c:pt>
                <c:pt idx="21">
                  <c:v>2.7647326903640027E-2</c:v>
                </c:pt>
                <c:pt idx="22">
                  <c:v>1.8152592769190807E-2</c:v>
                </c:pt>
                <c:pt idx="23">
                  <c:v>1.5536500020893969E-2</c:v>
                </c:pt>
                <c:pt idx="24">
                  <c:v>1.4638326792869359E-2</c:v>
                </c:pt>
                <c:pt idx="25">
                  <c:v>2.0983450749193746E-2</c:v>
                </c:pt>
                <c:pt idx="26">
                  <c:v>2.1220163155145907E-2</c:v>
                </c:pt>
                <c:pt idx="27">
                  <c:v>1.5897270515986755E-2</c:v>
                </c:pt>
                <c:pt idx="28">
                  <c:v>8.8301247579123006E-3</c:v>
                </c:pt>
                <c:pt idx="29">
                  <c:v>1.0817725587138146E-2</c:v>
                </c:pt>
                <c:pt idx="30">
                  <c:v>1.7421035370872303E-2</c:v>
                </c:pt>
                <c:pt idx="31">
                  <c:v>1.0583755943759111E-2</c:v>
                </c:pt>
                <c:pt idx="32">
                  <c:v>4.7781202114296232E-3</c:v>
                </c:pt>
                <c:pt idx="33">
                  <c:v>5.8260153715062046E-3</c:v>
                </c:pt>
                <c:pt idx="34">
                  <c:v>1.4748435560153152E-2</c:v>
                </c:pt>
                <c:pt idx="35">
                  <c:v>1.631937249579786E-2</c:v>
                </c:pt>
                <c:pt idx="36">
                  <c:v>1.5689509052012718E-2</c:v>
                </c:pt>
                <c:pt idx="37">
                  <c:v>1.6655298407000117E-2</c:v>
                </c:pt>
                <c:pt idx="38">
                  <c:v>1.5730990839885613E-2</c:v>
                </c:pt>
                <c:pt idx="39">
                  <c:v>2.6016604851494186E-2</c:v>
                </c:pt>
                <c:pt idx="40">
                  <c:v>2.753920544991573E-2</c:v>
                </c:pt>
                <c:pt idx="41">
                  <c:v>2.6849836010223539E-2</c:v>
                </c:pt>
                <c:pt idx="42">
                  <c:v>1.9816114614734967E-2</c:v>
                </c:pt>
                <c:pt idx="43">
                  <c:v>2.3499989191433642E-2</c:v>
                </c:pt>
                <c:pt idx="44">
                  <c:v>2.8268010097958911E-2</c:v>
                </c:pt>
                <c:pt idx="45">
                  <c:v>3.4308920638894035E-2</c:v>
                </c:pt>
                <c:pt idx="46">
                  <c:v>3.3416183335573266E-2</c:v>
                </c:pt>
                <c:pt idx="47">
                  <c:v>3.5580773599248411E-2</c:v>
                </c:pt>
                <c:pt idx="48">
                  <c:v>3.8251537422016729E-2</c:v>
                </c:pt>
                <c:pt idx="49">
                  <c:v>3.1704980948595606E-2</c:v>
                </c:pt>
                <c:pt idx="50">
                  <c:v>3.2341512212796367E-2</c:v>
                </c:pt>
                <c:pt idx="51">
                  <c:v>2.9609359508854672E-2</c:v>
                </c:pt>
                <c:pt idx="52">
                  <c:v>3.1300560403835505E-2</c:v>
                </c:pt>
                <c:pt idx="53">
                  <c:v>3.3052544660691845E-2</c:v>
                </c:pt>
                <c:pt idx="54">
                  <c:v>3.8343854034034723E-2</c:v>
                </c:pt>
                <c:pt idx="55">
                  <c:v>3.0555058171356533E-2</c:v>
                </c:pt>
                <c:pt idx="56">
                  <c:v>2.7009274038784024E-2</c:v>
                </c:pt>
                <c:pt idx="57">
                  <c:v>2.86642475249918E-2</c:v>
                </c:pt>
                <c:pt idx="58">
                  <c:v>3.1483642288242859E-2</c:v>
                </c:pt>
                <c:pt idx="59">
                  <c:v>3.2241276490609039E-2</c:v>
                </c:pt>
                <c:pt idx="60">
                  <c:v>2.9980303139841284E-2</c:v>
                </c:pt>
                <c:pt idx="61">
                  <c:v>3.5631056394402907E-2</c:v>
                </c:pt>
                <c:pt idx="62">
                  <c:v>3.871574737924522E-2</c:v>
                </c:pt>
                <c:pt idx="63">
                  <c:v>4.0596559835388533E-2</c:v>
                </c:pt>
                <c:pt idx="64">
                  <c:v>4.6134150993475544E-2</c:v>
                </c:pt>
                <c:pt idx="65">
                  <c:v>4.8370473481503432E-2</c:v>
                </c:pt>
                <c:pt idx="66">
                  <c:v>3.9986391725478646E-2</c:v>
                </c:pt>
                <c:pt idx="67">
                  <c:v>4.0504661319699431E-2</c:v>
                </c:pt>
                <c:pt idx="68">
                  <c:v>4.1660309161555234E-2</c:v>
                </c:pt>
                <c:pt idx="69">
                  <c:v>3.569102327542923E-2</c:v>
                </c:pt>
                <c:pt idx="70">
                  <c:v>3.2754635418057808E-2</c:v>
                </c:pt>
                <c:pt idx="71">
                  <c:v>3.008788167433428E-2</c:v>
                </c:pt>
                <c:pt idx="72">
                  <c:v>2.96620149444063E-2</c:v>
                </c:pt>
                <c:pt idx="73">
                  <c:v>2.7142722710407609E-2</c:v>
                </c:pt>
                <c:pt idx="74">
                  <c:v>2.6123356438167322E-2</c:v>
                </c:pt>
                <c:pt idx="75">
                  <c:v>2.3398342851830983E-2</c:v>
                </c:pt>
                <c:pt idx="76">
                  <c:v>1.909702812258969E-2</c:v>
                </c:pt>
                <c:pt idx="77">
                  <c:v>1.3670706517921249E-2</c:v>
                </c:pt>
                <c:pt idx="78">
                  <c:v>1.5684283346698174E-2</c:v>
                </c:pt>
                <c:pt idx="79">
                  <c:v>2.039189618586338E-2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ser>
          <c:idx val="8"/>
          <c:order val="5"/>
          <c:tx>
            <c:strRef>
              <c:f>'1. Инфляц'!$T$2</c:f>
              <c:strCache>
                <c:ptCount val="1"/>
                <c:pt idx="0">
                  <c:v>Дотоодын бараа</c:v>
                </c:pt>
              </c:strCache>
            </c:strRef>
          </c:tx>
          <c:spPr>
            <a:pattFill prst="pct50">
              <a:fgClr>
                <a:srgbClr val="BEAE8E"/>
              </a:fgClr>
              <a:bgClr>
                <a:schemeClr val="bg1"/>
              </a:bgClr>
            </a:patt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layout>
                <c:manualLayout>
                  <c:x val="3.4068024211628314E-2"/>
                  <c:y val="2.1935485109106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2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Инфляц'!$T$3:$T$106</c15:sqref>
                  </c15:fullRef>
                </c:ext>
              </c:extLst>
              <c:f>'1. Инфляц'!$T$27:$T$106</c:f>
              <c:numCache>
                <c:formatCode>0.0%</c:formatCode>
                <c:ptCount val="80"/>
                <c:pt idx="0">
                  <c:v>1.2024045424748156E-2</c:v>
                </c:pt>
                <c:pt idx="1">
                  <c:v>1.2678484020926157E-2</c:v>
                </c:pt>
                <c:pt idx="2">
                  <c:v>1.4410476580869013E-2</c:v>
                </c:pt>
                <c:pt idx="3">
                  <c:v>1.4274018797704718E-2</c:v>
                </c:pt>
                <c:pt idx="4">
                  <c:v>1.3727374073391101E-2</c:v>
                </c:pt>
                <c:pt idx="5">
                  <c:v>1.4073568502135602E-2</c:v>
                </c:pt>
                <c:pt idx="6">
                  <c:v>1.4275704220286343E-2</c:v>
                </c:pt>
                <c:pt idx="7">
                  <c:v>1.285056829082162E-2</c:v>
                </c:pt>
                <c:pt idx="8">
                  <c:v>1.2855993741470468E-2</c:v>
                </c:pt>
                <c:pt idx="9">
                  <c:v>1.3226889939038693E-2</c:v>
                </c:pt>
                <c:pt idx="10">
                  <c:v>1.7932216593766311E-2</c:v>
                </c:pt>
                <c:pt idx="11">
                  <c:v>1.8023765675445079E-2</c:v>
                </c:pt>
                <c:pt idx="12">
                  <c:v>1.1581051134932383E-2</c:v>
                </c:pt>
                <c:pt idx="13">
                  <c:v>1.1614774795049973E-2</c:v>
                </c:pt>
                <c:pt idx="14">
                  <c:v>9.583407488836888E-3</c:v>
                </c:pt>
                <c:pt idx="15">
                  <c:v>8.8964461963453728E-3</c:v>
                </c:pt>
                <c:pt idx="16">
                  <c:v>9.5766645728787465E-3</c:v>
                </c:pt>
                <c:pt idx="17">
                  <c:v>9.3675475022117032E-3</c:v>
                </c:pt>
                <c:pt idx="18">
                  <c:v>9.2719629066027355E-3</c:v>
                </c:pt>
                <c:pt idx="19">
                  <c:v>9.5795095473826149E-3</c:v>
                </c:pt>
                <c:pt idx="20">
                  <c:v>8.605872897044925E-3</c:v>
                </c:pt>
                <c:pt idx="21">
                  <c:v>5.9648199906739046E-3</c:v>
                </c:pt>
                <c:pt idx="22">
                  <c:v>1.5282093857960043E-3</c:v>
                </c:pt>
                <c:pt idx="23">
                  <c:v>6.9714761353081378E-4</c:v>
                </c:pt>
                <c:pt idx="24">
                  <c:v>2.1823837806303156E-3</c:v>
                </c:pt>
                <c:pt idx="25">
                  <c:v>2.4954299019950693E-3</c:v>
                </c:pt>
                <c:pt idx="26">
                  <c:v>2.415618807522927E-3</c:v>
                </c:pt>
                <c:pt idx="27">
                  <c:v>2.7695124930709695E-3</c:v>
                </c:pt>
                <c:pt idx="28">
                  <c:v>2.4895754009911578E-3</c:v>
                </c:pt>
                <c:pt idx="29">
                  <c:v>2.4458896305889133E-3</c:v>
                </c:pt>
                <c:pt idx="30">
                  <c:v>2.4684730219906395E-3</c:v>
                </c:pt>
                <c:pt idx="31">
                  <c:v>2.5137655679202107E-3</c:v>
                </c:pt>
                <c:pt idx="32">
                  <c:v>2.8580851728031514E-3</c:v>
                </c:pt>
                <c:pt idx="33">
                  <c:v>2.7676387434103851E-3</c:v>
                </c:pt>
                <c:pt idx="34">
                  <c:v>3.3650462559682492E-3</c:v>
                </c:pt>
                <c:pt idx="35">
                  <c:v>-8.2898889557548577E-3</c:v>
                </c:pt>
                <c:pt idx="36">
                  <c:v>-6.2923232670781632E-3</c:v>
                </c:pt>
                <c:pt idx="37">
                  <c:v>-5.7517380676003179E-3</c:v>
                </c:pt>
                <c:pt idx="38">
                  <c:v>-6.0319077885969191E-3</c:v>
                </c:pt>
                <c:pt idx="39">
                  <c:v>3.7653805056377678E-3</c:v>
                </c:pt>
                <c:pt idx="40">
                  <c:v>3.2602703582236261E-3</c:v>
                </c:pt>
                <c:pt idx="41">
                  <c:v>3.3715822496253808E-3</c:v>
                </c:pt>
                <c:pt idx="42">
                  <c:v>3.6587058825368569E-3</c:v>
                </c:pt>
                <c:pt idx="43">
                  <c:v>4.8255943141213391E-3</c:v>
                </c:pt>
                <c:pt idx="44">
                  <c:v>5.1215449333260948E-3</c:v>
                </c:pt>
                <c:pt idx="45">
                  <c:v>4.3235594401187083E-4</c:v>
                </c:pt>
                <c:pt idx="46">
                  <c:v>1.1408832972656033E-3</c:v>
                </c:pt>
                <c:pt idx="47">
                  <c:v>1.199813116287725E-2</c:v>
                </c:pt>
                <c:pt idx="48">
                  <c:v>1.1792628556686136E-2</c:v>
                </c:pt>
                <c:pt idx="49">
                  <c:v>1.2083264696763654E-2</c:v>
                </c:pt>
                <c:pt idx="50">
                  <c:v>1.3764237999646448E-2</c:v>
                </c:pt>
                <c:pt idx="51">
                  <c:v>1.2180205713328396E-2</c:v>
                </c:pt>
                <c:pt idx="52">
                  <c:v>1.3109308127203703E-2</c:v>
                </c:pt>
                <c:pt idx="53">
                  <c:v>1.3970484814045307E-2</c:v>
                </c:pt>
                <c:pt idx="54">
                  <c:v>1.409956076361954E-2</c:v>
                </c:pt>
                <c:pt idx="55">
                  <c:v>1.3487556039105118E-2</c:v>
                </c:pt>
                <c:pt idx="56">
                  <c:v>1.3618275491658406E-2</c:v>
                </c:pt>
                <c:pt idx="57">
                  <c:v>1.8965711768476359E-2</c:v>
                </c:pt>
                <c:pt idx="58">
                  <c:v>1.8049784387473476E-2</c:v>
                </c:pt>
                <c:pt idx="59">
                  <c:v>1.6753273882730825E-2</c:v>
                </c:pt>
                <c:pt idx="60">
                  <c:v>1.6289742156655157E-2</c:v>
                </c:pt>
                <c:pt idx="61">
                  <c:v>1.521098268385233E-2</c:v>
                </c:pt>
                <c:pt idx="62">
                  <c:v>1.4001895844819754E-2</c:v>
                </c:pt>
                <c:pt idx="63">
                  <c:v>7.5110893581417319E-3</c:v>
                </c:pt>
                <c:pt idx="64">
                  <c:v>7.1150757616697492E-3</c:v>
                </c:pt>
                <c:pt idx="65">
                  <c:v>6.2702354285394824E-3</c:v>
                </c:pt>
                <c:pt idx="66">
                  <c:v>5.8104682219534765E-3</c:v>
                </c:pt>
                <c:pt idx="67">
                  <c:v>5.5935489333348186E-3</c:v>
                </c:pt>
                <c:pt idx="68">
                  <c:v>4.6441226228039504E-3</c:v>
                </c:pt>
                <c:pt idx="69">
                  <c:v>3.4948979145632674E-3</c:v>
                </c:pt>
                <c:pt idx="70">
                  <c:v>4.1200481673828509E-3</c:v>
                </c:pt>
                <c:pt idx="71">
                  <c:v>3.6219084307339265E-3</c:v>
                </c:pt>
                <c:pt idx="72">
                  <c:v>3.4405919059856591E-3</c:v>
                </c:pt>
                <c:pt idx="73">
                  <c:v>3.9325202236501497E-3</c:v>
                </c:pt>
                <c:pt idx="74">
                  <c:v>3.8332726451280911E-3</c:v>
                </c:pt>
                <c:pt idx="75">
                  <c:v>3.7895431809970986E-3</c:v>
                </c:pt>
                <c:pt idx="76">
                  <c:v>3.5786638790896489E-3</c:v>
                </c:pt>
                <c:pt idx="77">
                  <c:v>3.5136625039181445E-3</c:v>
                </c:pt>
                <c:pt idx="78">
                  <c:v>3.519162980528632E-3</c:v>
                </c:pt>
                <c:pt idx="79">
                  <c:v>3.8771385921577708E-3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496768"/>
        <c:axId val="490498688"/>
      </c:barChart>
      <c:lineChart>
        <c:grouping val="standard"/>
        <c:varyColors val="0"/>
        <c:ser>
          <c:idx val="5"/>
          <c:order val="6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79"/>
              <c:layout>
                <c:manualLayout>
                  <c:x val="-4.3927648280889754E-3"/>
                  <c:y val="-3.4121865725276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1-4F4A-8ADD-A16C63B1B0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Инфляц'!$C$3:$D$106</c15:sqref>
                  </c15:fullRef>
                </c:ext>
              </c:extLst>
              <c:f>'1. Инфляц'!$C$27:$D$106</c:f>
              <c:multiLvlStrCache>
                <c:ptCount val="80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  <c:pt idx="73">
                    <c:v>2</c:v>
                  </c:pt>
                  <c:pt idx="76">
                    <c:v>5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Инфляц'!$F$3:$F$106</c15:sqref>
                  </c15:fullRef>
                </c:ext>
              </c:extLst>
              <c:f>'1. Инфляц'!$F$27:$F$106</c:f>
              <c:numCache>
                <c:formatCode>0.0%</c:formatCode>
                <c:ptCount val="80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5.4687514019469585E-2</c:v>
                </c:pt>
                <c:pt idx="79">
                  <c:v>6.4806865026782123E-2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8000000000000002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676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7.4193302760231894E-2"/>
          <c:y val="2.2169728783902012E-2"/>
          <c:w val="0.84565567765567751"/>
          <c:h val="8.7458298481920535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44591422849528"/>
          <c:y val="2.4472100614142289E-2"/>
          <c:w val="0.88245192301372111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7FC8F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7FC8F8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3.0085625</c:v>
                </c:pt>
                <c:pt idx="1">
                  <c:v>3.1585000000000001</c:v>
                </c:pt>
                <c:pt idx="2">
                  <c:v>4.821299999999999</c:v>
                </c:pt>
                <c:pt idx="3">
                  <c:v>4.1306000000000003</c:v>
                </c:pt>
                <c:pt idx="4">
                  <c:v>2.2984375000000004</c:v>
                </c:pt>
                <c:pt idx="5">
                  <c:v>1.85</c:v>
                </c:pt>
                <c:pt idx="6">
                  <c:v>2.8368125000000002</c:v>
                </c:pt>
                <c:pt idx="7">
                  <c:v>1.3339999999999999</c:v>
                </c:pt>
                <c:pt idx="8">
                  <c:v>0.59375</c:v>
                </c:pt>
                <c:pt idx="9">
                  <c:v>1.1749999999999998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122F8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3.0964999999999998</c:v>
                </c:pt>
                <c:pt idx="1">
                  <c:v>3.2249999999999996</c:v>
                </c:pt>
                <c:pt idx="2">
                  <c:v>4.8049999999999997</c:v>
                </c:pt>
                <c:pt idx="3">
                  <c:v>4.2874999999999996</c:v>
                </c:pt>
                <c:pt idx="4">
                  <c:v>2.333333333333333</c:v>
                </c:pt>
                <c:pt idx="5">
                  <c:v>1.8029999999999999</c:v>
                </c:pt>
                <c:pt idx="6">
                  <c:v>3.426625</c:v>
                </c:pt>
                <c:pt idx="7">
                  <c:v>1.575</c:v>
                </c:pt>
                <c:pt idx="8">
                  <c:v>0.66875000000000007</c:v>
                </c:pt>
                <c:pt idx="9">
                  <c:v>1.15625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9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жилийн</a:t>
                </a:r>
                <a:r>
                  <a:rPr lang="mn-MN" sz="9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өсөлтийн хувь</a:t>
                </a:r>
                <a:endParaRPr lang="en-US" sz="9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387442811503611"/>
          <c:y val="2.0215044095891196E-2"/>
          <c:w val="0.51612553256547533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385714012275575"/>
          <c:y val="2.4472100614142289E-2"/>
          <c:w val="0.8689470163887012"/>
          <c:h val="0.81116030256831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B99E66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5.3813333333333331</c:v>
                </c:pt>
                <c:pt idx="1">
                  <c:v>3.9696666666666669</c:v>
                </c:pt>
                <c:pt idx="2">
                  <c:v>0.66937499999999994</c:v>
                </c:pt>
                <c:pt idx="3">
                  <c:v>1.4420000000000002</c:v>
                </c:pt>
                <c:pt idx="4">
                  <c:v>3.1138124999999999</c:v>
                </c:pt>
                <c:pt idx="5">
                  <c:v>2.2937499999999997</c:v>
                </c:pt>
                <c:pt idx="6">
                  <c:v>6.8424999999999994</c:v>
                </c:pt>
                <c:pt idx="7">
                  <c:v>4.5576666666666661</c:v>
                </c:pt>
                <c:pt idx="8">
                  <c:v>2.4333333333333336</c:v>
                </c:pt>
                <c:pt idx="9">
                  <c:v>2.0166666666666666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5F-4C63-B14E-3C3D5E6CB6F4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3762085231453715E-3"/>
                  <c:y val="-2.599182519576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F-4C63-B14E-3C3D5E6CB6F4}"/>
                </c:ext>
              </c:extLst>
            </c:dLbl>
            <c:dLbl>
              <c:idx val="1"/>
              <c:layout>
                <c:manualLayout>
                  <c:x val="0"/>
                  <c:y val="-5.1983650391531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F-4C63-B14E-3C3D5E6CB6F4}"/>
                </c:ext>
              </c:extLst>
            </c:dLbl>
            <c:dLbl>
              <c:idx val="4"/>
              <c:layout>
                <c:manualLayout>
                  <c:x val="3.3762085231452479E-3"/>
                  <c:y val="-4.331970865960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5F-4C63-B14E-3C3D5E6CB6F4}"/>
                </c:ext>
              </c:extLst>
            </c:dLbl>
            <c:dLbl>
              <c:idx val="5"/>
              <c:layout>
                <c:manualLayout>
                  <c:x val="0"/>
                  <c:y val="-5.1983650391531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5F-4C63-B14E-3C3D5E6CB6F4}"/>
                </c:ext>
              </c:extLst>
            </c:dLbl>
            <c:dLbl>
              <c:idx val="8"/>
              <c:layout>
                <c:manualLayout>
                  <c:x val="3.3762085231452479E-3"/>
                  <c:y val="-3.0323796061726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F-4C63-B14E-3C3D5E6CB6F4}"/>
                </c:ext>
              </c:extLst>
            </c:dLbl>
            <c:dLbl>
              <c:idx val="9"/>
              <c:layout>
                <c:manualLayout>
                  <c:x val="-3.3762085231453715E-3"/>
                  <c:y val="-4.3319708659609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F-4C63-B14E-3C3D5E6CB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93784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5.4146666666666663</c:v>
                </c:pt>
                <c:pt idx="1">
                  <c:v>3.9666666666666668</c:v>
                </c:pt>
                <c:pt idx="2">
                  <c:v>0.41916666666666669</c:v>
                </c:pt>
                <c:pt idx="3">
                  <c:v>1.26075</c:v>
                </c:pt>
                <c:pt idx="4">
                  <c:v>3.0654583333333334</c:v>
                </c:pt>
                <c:pt idx="5">
                  <c:v>2.34375</c:v>
                </c:pt>
                <c:pt idx="6">
                  <c:v>7.5449999999999999</c:v>
                </c:pt>
                <c:pt idx="7">
                  <c:v>5.3826666666666672</c:v>
                </c:pt>
                <c:pt idx="8">
                  <c:v>2.4249999999999998</c:v>
                </c:pt>
                <c:pt idx="9">
                  <c:v>2.0249999999999999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75F-4C63-B14E-3C3D5E6C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8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хувь</a:t>
                </a:r>
                <a:endParaRPr lang="en-US" sz="8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90629559210721E-3"/>
              <c:y val="0.34404649057489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26329960314929"/>
          <c:y val="2.4546925306930367E-2"/>
          <c:w val="0.46210617989715058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887119169067367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'4.1.3'!$I$36:$I$59</c:f>
              <c:numCache>
                <c:formatCode>0.0%</c:formatCode>
                <c:ptCount val="24"/>
                <c:pt idx="0">
                  <c:v>0.36502436999999988</c:v>
                </c:pt>
                <c:pt idx="1">
                  <c:v>0.32690482999999998</c:v>
                </c:pt>
                <c:pt idx="2">
                  <c:v>0.33766778000000014</c:v>
                </c:pt>
                <c:pt idx="3">
                  <c:v>0.49964768000000004</c:v>
                </c:pt>
                <c:pt idx="4">
                  <c:v>-5.5436440000000003E-2</c:v>
                </c:pt>
                <c:pt idx="5">
                  <c:v>-6.2528299999999601E-3</c:v>
                </c:pt>
                <c:pt idx="6">
                  <c:v>-0.10875812000000025</c:v>
                </c:pt>
                <c:pt idx="7">
                  <c:v>-0.32721687000000005</c:v>
                </c:pt>
                <c:pt idx="8">
                  <c:v>0.1374687</c:v>
                </c:pt>
                <c:pt idx="9">
                  <c:v>-2.4148000000000138E-2</c:v>
                </c:pt>
                <c:pt idx="10">
                  <c:v>-8.8400819999999949E-2</c:v>
                </c:pt>
                <c:pt idx="11">
                  <c:v>-4.8651050000000001E-2</c:v>
                </c:pt>
                <c:pt idx="12">
                  <c:v>-6.7446730000000066E-2</c:v>
                </c:pt>
                <c:pt idx="13">
                  <c:v>-3.7763489999999816E-2</c:v>
                </c:pt>
                <c:pt idx="14">
                  <c:v>-1.413883999999996E-2</c:v>
                </c:pt>
                <c:pt idx="15">
                  <c:v>-3.5552590000000064E-2</c:v>
                </c:pt>
                <c:pt idx="16">
                  <c:v>-0.10547074999999992</c:v>
                </c:pt>
                <c:pt idx="17">
                  <c:v>-7.248485000000017E-2</c:v>
                </c:pt>
                <c:pt idx="18">
                  <c:v>-1.0934799999999996E-2</c:v>
                </c:pt>
                <c:pt idx="19">
                  <c:v>-1.410722000000007E-2</c:v>
                </c:pt>
                <c:pt idx="20">
                  <c:v>-2.8198769999999911E-2</c:v>
                </c:pt>
                <c:pt idx="21">
                  <c:v>-2.827652999999998E-2</c:v>
                </c:pt>
                <c:pt idx="22">
                  <c:v>-3.6071829999999923E-2</c:v>
                </c:pt>
                <c:pt idx="23">
                  <c:v>-3.9689849999999895E-2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330-A8AF-BD32B0ED9033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'4.1.3'!$J$36:$J$59</c:f>
              <c:numCache>
                <c:formatCode>0.0%</c:formatCode>
                <c:ptCount val="24"/>
                <c:pt idx="0">
                  <c:v>-1.6781404000000038E-2</c:v>
                </c:pt>
                <c:pt idx="1">
                  <c:v>-0.18010656299999994</c:v>
                </c:pt>
                <c:pt idx="2">
                  <c:v>-0.15534296500000003</c:v>
                </c:pt>
                <c:pt idx="3">
                  <c:v>-0.16523152299999994</c:v>
                </c:pt>
                <c:pt idx="4">
                  <c:v>-0.14557688400000005</c:v>
                </c:pt>
                <c:pt idx="5">
                  <c:v>-0.14383136600000002</c:v>
                </c:pt>
                <c:pt idx="6">
                  <c:v>-0.11067814699999999</c:v>
                </c:pt>
                <c:pt idx="7">
                  <c:v>-4.09061100000001E-2</c:v>
                </c:pt>
                <c:pt idx="8">
                  <c:v>3.7685679999999878E-3</c:v>
                </c:pt>
                <c:pt idx="9">
                  <c:v>8.306509300000002E-2</c:v>
                </c:pt>
                <c:pt idx="10">
                  <c:v>8.2655890000000051E-2</c:v>
                </c:pt>
                <c:pt idx="11">
                  <c:v>2.1813048000000067E-2</c:v>
                </c:pt>
                <c:pt idx="12">
                  <c:v>2.5739377000000018E-2</c:v>
                </c:pt>
                <c:pt idx="13">
                  <c:v>-1.0136202000000054E-2</c:v>
                </c:pt>
                <c:pt idx="14">
                  <c:v>-1.9040549000000056E-2</c:v>
                </c:pt>
                <c:pt idx="15">
                  <c:v>1.2701057999999961E-2</c:v>
                </c:pt>
                <c:pt idx="16">
                  <c:v>-1.4731360000000394E-3</c:v>
                </c:pt>
                <c:pt idx="17">
                  <c:v>-9.3889839999999943E-3</c:v>
                </c:pt>
                <c:pt idx="18">
                  <c:v>-1.4808476999999981E-2</c:v>
                </c:pt>
                <c:pt idx="19">
                  <c:v>-1.2968673999999965E-2</c:v>
                </c:pt>
                <c:pt idx="20">
                  <c:v>-2.144971499999997E-2</c:v>
                </c:pt>
                <c:pt idx="21">
                  <c:v>-2.3877688000000036E-2</c:v>
                </c:pt>
                <c:pt idx="22">
                  <c:v>-1.7935343999999985E-2</c:v>
                </c:pt>
                <c:pt idx="23">
                  <c:v>-1.7046499000000069E-2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'4.1.3'!$H$36:$H$59</c:f>
              <c:numCache>
                <c:formatCode>0.0%</c:formatCode>
                <c:ptCount val="24"/>
                <c:pt idx="0">
                  <c:v>0.3482429669999999</c:v>
                </c:pt>
                <c:pt idx="1">
                  <c:v>0.14679825799999996</c:v>
                </c:pt>
                <c:pt idx="2">
                  <c:v>0.18232481600000006</c:v>
                </c:pt>
                <c:pt idx="3">
                  <c:v>0.33441615000000008</c:v>
                </c:pt>
                <c:pt idx="4">
                  <c:v>-0.20101332299999997</c:v>
                </c:pt>
                <c:pt idx="5">
                  <c:v>-0.15008419099999998</c:v>
                </c:pt>
                <c:pt idx="6">
                  <c:v>-0.21943626600000002</c:v>
                </c:pt>
                <c:pt idx="7">
                  <c:v>-0.36812298300000001</c:v>
                </c:pt>
                <c:pt idx="8">
                  <c:v>0.14123726400000003</c:v>
                </c:pt>
                <c:pt idx="9">
                  <c:v>5.8917090999999998E-2</c:v>
                </c:pt>
                <c:pt idx="10">
                  <c:v>-5.7449290000000271E-3</c:v>
                </c:pt>
                <c:pt idx="11">
                  <c:v>-2.6837994999999993E-2</c:v>
                </c:pt>
                <c:pt idx="12">
                  <c:v>-4.1707352000000031E-2</c:v>
                </c:pt>
                <c:pt idx="13">
                  <c:v>-4.7899692000000015E-2</c:v>
                </c:pt>
                <c:pt idx="14">
                  <c:v>-3.3179384000000027E-2</c:v>
                </c:pt>
                <c:pt idx="15">
                  <c:v>-2.2851532000000035E-2</c:v>
                </c:pt>
                <c:pt idx="16">
                  <c:v>-0.10694388499999995</c:v>
                </c:pt>
                <c:pt idx="17">
                  <c:v>-8.1873828999999954E-2</c:v>
                </c:pt>
                <c:pt idx="18">
                  <c:v>-2.5743280999999955E-2</c:v>
                </c:pt>
                <c:pt idx="19">
                  <c:v>-2.7075893000000021E-2</c:v>
                </c:pt>
                <c:pt idx="20">
                  <c:v>-4.964848100000005E-2</c:v>
                </c:pt>
                <c:pt idx="21">
                  <c:v>-5.2154219000000029E-2</c:v>
                </c:pt>
                <c:pt idx="22">
                  <c:v>-5.4007174000000047E-2</c:v>
                </c:pt>
                <c:pt idx="23">
                  <c:v>-5.6736355999999974E-2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BA7-4330-A8AF-BD32B0ED9033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905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'4.1.3'!$K$36:$K$59</c:f>
              <c:numCache>
                <c:formatCode>0.0%</c:formatCode>
                <c:ptCount val="24"/>
                <c:pt idx="0">
                  <c:v>0.34820558199999996</c:v>
                </c:pt>
                <c:pt idx="1">
                  <c:v>0.14681522799999996</c:v>
                </c:pt>
                <c:pt idx="2">
                  <c:v>0.18234452099999998</c:v>
                </c:pt>
                <c:pt idx="3">
                  <c:v>0.33441892299999992</c:v>
                </c:pt>
                <c:pt idx="4">
                  <c:v>-0.20112891999999996</c:v>
                </c:pt>
                <c:pt idx="5">
                  <c:v>-0.15010083699999996</c:v>
                </c:pt>
                <c:pt idx="6">
                  <c:v>-0.21945546300000005</c:v>
                </c:pt>
                <c:pt idx="7">
                  <c:v>-0.36822429999999995</c:v>
                </c:pt>
                <c:pt idx="8">
                  <c:v>0.14097558900000004</c:v>
                </c:pt>
                <c:pt idx="9">
                  <c:v>5.8532823999999976E-2</c:v>
                </c:pt>
                <c:pt idx="10">
                  <c:v>-5.7088409999999359E-3</c:v>
                </c:pt>
                <c:pt idx="11">
                  <c:v>-2.6724527999999949E-2</c:v>
                </c:pt>
                <c:pt idx="12">
                  <c:v>-4.2054072999999977E-2</c:v>
                </c:pt>
                <c:pt idx="13">
                  <c:v>-8.3542116E-2</c:v>
                </c:pt>
                <c:pt idx="14">
                  <c:v>-4.1422667000000003E-2</c:v>
                </c:pt>
                <c:pt idx="15">
                  <c:v>-3.1401950999999997E-2</c:v>
                </c:pt>
                <c:pt idx="16">
                  <c:v>-0.12624887800000004</c:v>
                </c:pt>
                <c:pt idx="17">
                  <c:v>-6.5122816000000014E-2</c:v>
                </c:pt>
                <c:pt idx="18">
                  <c:v>-3.4177876000000038E-2</c:v>
                </c:pt>
                <c:pt idx="19">
                  <c:v>-3.6189677000000059E-2</c:v>
                </c:pt>
                <c:pt idx="20">
                  <c:v>-2.041794000000003E-2</c:v>
                </c:pt>
                <c:pt idx="21">
                  <c:v>-3.4670586999999954E-2</c:v>
                </c:pt>
                <c:pt idx="22">
                  <c:v>-4.2885688000000005E-2</c:v>
                </c:pt>
                <c:pt idx="23">
                  <c:v>-6.1546146999999961E-2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/>
          <a:lstStyle/>
          <a:p>
            <a:pPr>
              <a:defRPr sz="1200"/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solidFill>
            <a:srgbClr val="BFBFB7"/>
          </a:solidFill>
        </a:ln>
      </c:spPr>
    </c:plotArea>
    <c:legend>
      <c:legendPos val="r"/>
      <c:layout>
        <c:manualLayout>
          <c:xMode val="edge"/>
          <c:yMode val="edge"/>
          <c:x val="0.44930052415639188"/>
          <c:y val="5.854067746573597E-2"/>
          <c:w val="0.53624029130306405"/>
          <c:h val="0.3247793388282617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тэнцэл'!$N$3:$AI$3</c15:sqref>
                  </c15:fullRef>
                </c:ext>
              </c:extLst>
              <c:f>'4.3 Төлбөрийн тэнцэл'!$R$3:$AI$3</c:f>
              <c:numCache>
                <c:formatCode>0</c:formatCode>
                <c:ptCount val="18"/>
                <c:pt idx="0">
                  <c:v>-723.2438259458811</c:v>
                </c:pt>
                <c:pt idx="1">
                  <c:v>-159.43968697194816</c:v>
                </c:pt>
                <c:pt idx="2" formatCode="0.0">
                  <c:v>149.89480820242466</c:v>
                </c:pt>
                <c:pt idx="3" formatCode="0.0">
                  <c:v>58.176761874485464</c:v>
                </c:pt>
                <c:pt idx="4" formatCode="0.0">
                  <c:v>-323.6448684133311</c:v>
                </c:pt>
                <c:pt idx="5" formatCode="0.0">
                  <c:v>-764.3097136238049</c:v>
                </c:pt>
                <c:pt idx="6" formatCode="0.0">
                  <c:v>-819.0922670253874</c:v>
                </c:pt>
                <c:pt idx="7">
                  <c:v>-201.39296606264918</c:v>
                </c:pt>
                <c:pt idx="8">
                  <c:v>-1098.2283831692184</c:v>
                </c:pt>
                <c:pt idx="9">
                  <c:v>-879.80329794588238</c:v>
                </c:pt>
                <c:pt idx="10">
                  <c:v>-429.0004106571464</c:v>
                </c:pt>
                <c:pt idx="11">
                  <c:v>-513.69144744131063</c:v>
                </c:pt>
                <c:pt idx="12">
                  <c:v>315.16475548270273</c:v>
                </c:pt>
                <c:pt idx="13">
                  <c:v>-94.009780210494682</c:v>
                </c:pt>
                <c:pt idx="14">
                  <c:v>208.84773563415865</c:v>
                </c:pt>
                <c:pt idx="15">
                  <c:v>-308.73653907595872</c:v>
                </c:pt>
                <c:pt idx="16">
                  <c:v>-250.91623114010488</c:v>
                </c:pt>
                <c:pt idx="17">
                  <c:v>-332.48264778176792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тэнцэл'!$N$4:$AI$4</c15:sqref>
                  </c15:fullRef>
                </c:ext>
              </c:extLst>
              <c:f>'4.3 Төлбөрийн тэнцэл'!$R$4:$AI$4</c:f>
              <c:numCache>
                <c:formatCode>0</c:formatCode>
                <c:ptCount val="18"/>
                <c:pt idx="0">
                  <c:v>330.97611670108881</c:v>
                </c:pt>
                <c:pt idx="1">
                  <c:v>139.38923633641929</c:v>
                </c:pt>
                <c:pt idx="2">
                  <c:v>136.81971190802741</c:v>
                </c:pt>
                <c:pt idx="3">
                  <c:v>999.89195033536464</c:v>
                </c:pt>
                <c:pt idx="4" formatCode="0.0">
                  <c:v>394.78131268544394</c:v>
                </c:pt>
                <c:pt idx="5" formatCode="0.0">
                  <c:v>345.18935671559541</c:v>
                </c:pt>
                <c:pt idx="6" formatCode="0.0">
                  <c:v>347.83836648052011</c:v>
                </c:pt>
                <c:pt idx="7">
                  <c:v>1008.383363345514</c:v>
                </c:pt>
                <c:pt idx="8">
                  <c:v>323.35009631576986</c:v>
                </c:pt>
                <c:pt idx="9">
                  <c:v>558.07654752330495</c:v>
                </c:pt>
                <c:pt idx="10">
                  <c:v>31.219848165958144</c:v>
                </c:pt>
                <c:pt idx="11">
                  <c:v>786.74486775183971</c:v>
                </c:pt>
                <c:pt idx="12">
                  <c:v>-478.82786649619203</c:v>
                </c:pt>
                <c:pt idx="13">
                  <c:v>597.00936298505871</c:v>
                </c:pt>
                <c:pt idx="14">
                  <c:v>159.46180734675832</c:v>
                </c:pt>
                <c:pt idx="15">
                  <c:v>1333.8452609797362</c:v>
                </c:pt>
                <c:pt idx="16">
                  <c:v>889.57268454142059</c:v>
                </c:pt>
                <c:pt idx="17">
                  <c:v>-150.88257182303548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тэнцэл'!$N$5:$AI$5</c15:sqref>
                  </c15:fullRef>
                </c:ext>
              </c:extLst>
              <c:f>'4.3 Төлбөрийн тэнцэл'!$R$5:$AI$5</c:f>
              <c:numCache>
                <c:formatCode>0</c:formatCode>
                <c:ptCount val="18"/>
                <c:pt idx="0">
                  <c:v>-350.19340135843618</c:v>
                </c:pt>
                <c:pt idx="1">
                  <c:v>-329.01343752282082</c:v>
                </c:pt>
                <c:pt idx="2">
                  <c:v>206.69728167471422</c:v>
                </c:pt>
                <c:pt idx="3">
                  <c:v>1259.4008007670691</c:v>
                </c:pt>
                <c:pt idx="4" formatCode="0.0">
                  <c:v>170.41121434815898</c:v>
                </c:pt>
                <c:pt idx="5" formatCode="0.0">
                  <c:v>-224.6349366025282</c:v>
                </c:pt>
                <c:pt idx="6" formatCode="0.0">
                  <c:v>-526.03785001514393</c:v>
                </c:pt>
                <c:pt idx="7">
                  <c:v>358.62765265476713</c:v>
                </c:pt>
                <c:pt idx="8">
                  <c:v>-953.58303962821901</c:v>
                </c:pt>
                <c:pt idx="9">
                  <c:v>-104.3760373574829</c:v>
                </c:pt>
                <c:pt idx="10">
                  <c:v>-300.98345945306505</c:v>
                </c:pt>
                <c:pt idx="11">
                  <c:v>631.69732754442646</c:v>
                </c:pt>
                <c:pt idx="12">
                  <c:v>79.613095505381722</c:v>
                </c:pt>
                <c:pt idx="13">
                  <c:v>394.10505700656159</c:v>
                </c:pt>
                <c:pt idx="14">
                  <c:v>317.7196128083562</c:v>
                </c:pt>
                <c:pt idx="15">
                  <c:v>665.58671806047448</c:v>
                </c:pt>
                <c:pt idx="16">
                  <c:v>373.19372323641267</c:v>
                </c:pt>
                <c:pt idx="17">
                  <c:v>-430.5057323095898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mn-MN" b="0">
                    <a:solidFill>
                      <a:sysClr val="windowText" lastClr="000000"/>
                    </a:solidFill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тэнцэл'!$J$9:$AI$9</c15:sqref>
                  </c15:fullRef>
                </c:ext>
              </c:extLst>
              <c:f>'4.3 Төлбөрийн тэнцэл'!$R$9:$AI$9</c:f>
              <c:numCache>
                <c:formatCode>#,##0</c:formatCode>
                <c:ptCount val="18"/>
                <c:pt idx="0">
                  <c:v>-41.372203023374624</c:v>
                </c:pt>
                <c:pt idx="1">
                  <c:v>-37.952800157511845</c:v>
                </c:pt>
                <c:pt idx="2">
                  <c:v>-66.141343063592956</c:v>
                </c:pt>
                <c:pt idx="3">
                  <c:v>-66.672143505791865</c:v>
                </c:pt>
                <c:pt idx="4">
                  <c:v>-61.875618263883013</c:v>
                </c:pt>
                <c:pt idx="5">
                  <c:v>-26.788947769308898</c:v>
                </c:pt>
                <c:pt idx="6">
                  <c:v>-43.997635601293659</c:v>
                </c:pt>
                <c:pt idx="7">
                  <c:v>-33.868022136675137</c:v>
                </c:pt>
                <c:pt idx="8">
                  <c:v>-58.108542566700137</c:v>
                </c:pt>
                <c:pt idx="9">
                  <c:v>-133.01490064669164</c:v>
                </c:pt>
                <c:pt idx="10">
                  <c:v>-256.56756800262178</c:v>
                </c:pt>
                <c:pt idx="11">
                  <c:v>-253.51227580662197</c:v>
                </c:pt>
                <c:pt idx="12">
                  <c:v>-250.31059920911684</c:v>
                </c:pt>
                <c:pt idx="13">
                  <c:v>-239.17959952329801</c:v>
                </c:pt>
                <c:pt idx="14">
                  <c:v>-190.11372513322451</c:v>
                </c:pt>
                <c:pt idx="15">
                  <c:v>-60.08809185574961</c:v>
                </c:pt>
                <c:pt idx="16" formatCode="0">
                  <c:v>-152.35821299678858</c:v>
                </c:pt>
                <c:pt idx="17" formatCode="0">
                  <c:v>-158.12422439808236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тэнцэл'!$J$10:$AI$10</c15:sqref>
                  </c15:fullRef>
                </c:ext>
              </c:extLst>
              <c:f>'4.3 Төлбөрийн тэнцэл'!$R$10:$AI$10</c:f>
              <c:numCache>
                <c:formatCode>#,##0</c:formatCode>
                <c:ptCount val="18"/>
                <c:pt idx="0">
                  <c:v>-100.29998660615929</c:v>
                </c:pt>
                <c:pt idx="1">
                  <c:v>-22.508891155176414</c:v>
                </c:pt>
                <c:pt idx="2">
                  <c:v>-17.718097515116384</c:v>
                </c:pt>
                <c:pt idx="3">
                  <c:v>-22.370882487005375</c:v>
                </c:pt>
                <c:pt idx="4">
                  <c:v>-73.660347853895729</c:v>
                </c:pt>
                <c:pt idx="5">
                  <c:v>-79.544881221402647</c:v>
                </c:pt>
                <c:pt idx="6">
                  <c:v>-58.771962133534345</c:v>
                </c:pt>
                <c:pt idx="7">
                  <c:v>-59.86825619875269</c:v>
                </c:pt>
                <c:pt idx="8">
                  <c:v>-52.346450426151335</c:v>
                </c:pt>
                <c:pt idx="9">
                  <c:v>-66.891220134085728</c:v>
                </c:pt>
                <c:pt idx="10">
                  <c:v>-13.603366321471725</c:v>
                </c:pt>
                <c:pt idx="11">
                  <c:v>-152.50330990040447</c:v>
                </c:pt>
                <c:pt idx="12">
                  <c:v>-116.05449020902654</c:v>
                </c:pt>
                <c:pt idx="13">
                  <c:v>-40.868297692567836</c:v>
                </c:pt>
                <c:pt idx="14">
                  <c:v>82.345493268739546</c:v>
                </c:pt>
                <c:pt idx="15">
                  <c:v>-184.75482376993392</c:v>
                </c:pt>
                <c:pt idx="16" formatCode="0">
                  <c:v>-175.28189162779947</c:v>
                </c:pt>
                <c:pt idx="17" formatCode="0">
                  <c:v>-107.55517688898087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тэнцэл'!$J$11:$AI$11</c15:sqref>
                  </c15:fullRef>
                </c:ext>
              </c:extLst>
              <c:f>'4.3 Төлбөрийн тэнцэл'!$R$11:$AI$11</c:f>
              <c:numCache>
                <c:formatCode>#,##0</c:formatCode>
                <c:ptCount val="18"/>
                <c:pt idx="0">
                  <c:v>-112.30912454738605</c:v>
                </c:pt>
                <c:pt idx="1">
                  <c:v>-69.094963948177352</c:v>
                </c:pt>
                <c:pt idx="2">
                  <c:v>-107.04895100631342</c:v>
                </c:pt>
                <c:pt idx="3">
                  <c:v>-69.202272475398033</c:v>
                </c:pt>
                <c:pt idx="4">
                  <c:v>-170.44059808555167</c:v>
                </c:pt>
                <c:pt idx="5">
                  <c:v>-54.747786978011568</c:v>
                </c:pt>
                <c:pt idx="6">
                  <c:v>-163.91783619692924</c:v>
                </c:pt>
                <c:pt idx="7">
                  <c:v>-60.689073023864367</c:v>
                </c:pt>
                <c:pt idx="8">
                  <c:v>-162.49538962529044</c:v>
                </c:pt>
                <c:pt idx="9">
                  <c:v>-58.92197830110306</c:v>
                </c:pt>
                <c:pt idx="10">
                  <c:v>-167.68506344010709</c:v>
                </c:pt>
                <c:pt idx="11">
                  <c:v>-61.974476728531229</c:v>
                </c:pt>
                <c:pt idx="12">
                  <c:v>-169.78457504167599</c:v>
                </c:pt>
                <c:pt idx="13">
                  <c:v>-64.474862072780837</c:v>
                </c:pt>
                <c:pt idx="14">
                  <c:v>-181.30610435971164</c:v>
                </c:pt>
                <c:pt idx="15">
                  <c:v>-84.308922491211405</c:v>
                </c:pt>
                <c:pt idx="16" formatCode="0">
                  <c:v>-193.32630296428965</c:v>
                </c:pt>
                <c:pt idx="17" formatCode="0">
                  <c:v>-76.322921674834376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7D8CAE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тэнцэл'!$J$12:$AI$12</c15:sqref>
                  </c15:fullRef>
                </c:ext>
              </c:extLst>
              <c:f>'4.3 Төлбөрийн тэнцэл'!$R$12:$AI$12</c:f>
              <c:numCache>
                <c:formatCode>#,##0</c:formatCode>
                <c:ptCount val="18"/>
                <c:pt idx="0">
                  <c:v>-43.140129165688322</c:v>
                </c:pt>
                <c:pt idx="1">
                  <c:v>-124.97933299034781</c:v>
                </c:pt>
                <c:pt idx="2">
                  <c:v>-93.49550007264304</c:v>
                </c:pt>
                <c:pt idx="3">
                  <c:v>-81.786161321366066</c:v>
                </c:pt>
                <c:pt idx="4">
                  <c:v>-36.311259112365732</c:v>
                </c:pt>
                <c:pt idx="5">
                  <c:v>-40.667530697247578</c:v>
                </c:pt>
                <c:pt idx="6">
                  <c:v>-166.4459961398959</c:v>
                </c:pt>
                <c:pt idx="7">
                  <c:v>-119.89262973610541</c:v>
                </c:pt>
                <c:pt idx="8">
                  <c:v>-77.054359092694298</c:v>
                </c:pt>
                <c:pt idx="9">
                  <c:v>-51.016592007702641</c:v>
                </c:pt>
                <c:pt idx="10">
                  <c:v>-175</c:v>
                </c:pt>
                <c:pt idx="11">
                  <c:v>-191.11512437871488</c:v>
                </c:pt>
                <c:pt idx="12">
                  <c:v>-123.79904037018974</c:v>
                </c:pt>
                <c:pt idx="13">
                  <c:v>-136.77929722444162</c:v>
                </c:pt>
                <c:pt idx="14">
                  <c:v>-152.78822455981782</c:v>
                </c:pt>
                <c:pt idx="15">
                  <c:v>-245.26885745338006</c:v>
                </c:pt>
                <c:pt idx="16" formatCode="0">
                  <c:v>-163.18673722670385</c:v>
                </c:pt>
                <c:pt idx="17" formatCode="0">
                  <c:v>-122.0267737706462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тэнцэл'!$J$13:$AI$13</c15:sqref>
                  </c15:fullRef>
                </c:ext>
              </c:extLst>
              <c:f>'4.3 Төлбөрийн тэнцэл'!$R$13:$AI$13</c:f>
              <c:numCache>
                <c:formatCode>#,##0</c:formatCode>
                <c:ptCount val="18"/>
                <c:pt idx="0">
                  <c:v>-75.325247641414194</c:v>
                </c:pt>
                <c:pt idx="1">
                  <c:v>-83.317221801372227</c:v>
                </c:pt>
                <c:pt idx="2">
                  <c:v>-59.9194546902811</c:v>
                </c:pt>
                <c:pt idx="3">
                  <c:v>-155.58077357555607</c:v>
                </c:pt>
                <c:pt idx="4">
                  <c:v>-77.633368624235331</c:v>
                </c:pt>
                <c:pt idx="5">
                  <c:v>-90.612587523432239</c:v>
                </c:pt>
                <c:pt idx="6">
                  <c:v>-78.717665089529049</c:v>
                </c:pt>
                <c:pt idx="7">
                  <c:v>-176.90394416068006</c:v>
                </c:pt>
                <c:pt idx="8">
                  <c:v>-100.12955720476721</c:v>
                </c:pt>
                <c:pt idx="9">
                  <c:v>-74.260351345031282</c:v>
                </c:pt>
                <c:pt idx="10">
                  <c:v>-56.049237736241736</c:v>
                </c:pt>
                <c:pt idx="11">
                  <c:v>-157.71516945211835</c:v>
                </c:pt>
                <c:pt idx="12">
                  <c:v>-129.87738620509685</c:v>
                </c:pt>
                <c:pt idx="13">
                  <c:v>-102.85663218582368</c:v>
                </c:pt>
                <c:pt idx="14">
                  <c:v>-52.783351898672834</c:v>
                </c:pt>
                <c:pt idx="15">
                  <c:v>-149.22472588712071</c:v>
                </c:pt>
                <c:pt idx="16" formatCode="0">
                  <c:v>-161.81485652781907</c:v>
                </c:pt>
                <c:pt idx="17" formatCode="0">
                  <c:v>-72.870690077198219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тэнцэл'!$J$8:$AI$8</c15:sqref>
                  </c15:fullRef>
                </c:ext>
              </c:extLst>
              <c:f>'4.3 Төлбөрийн тэнцэл'!$R$8:$AI$8</c:f>
              <c:numCache>
                <c:formatCode>#,##0</c:formatCode>
                <c:ptCount val="18"/>
                <c:pt idx="0">
                  <c:v>-372.44669098402244</c:v>
                </c:pt>
                <c:pt idx="1">
                  <c:v>-337.85321005258561</c:v>
                </c:pt>
                <c:pt idx="2">
                  <c:v>-344.32334634794688</c:v>
                </c:pt>
                <c:pt idx="3">
                  <c:v>-395.61223336511745</c:v>
                </c:pt>
                <c:pt idx="4">
                  <c:v>-419.92119193993148</c:v>
                </c:pt>
                <c:pt idx="5">
                  <c:v>-292.36173418940291</c:v>
                </c:pt>
                <c:pt idx="6">
                  <c:v>-511.85109516118223</c:v>
                </c:pt>
                <c:pt idx="7">
                  <c:v>-451.22192525607761</c:v>
                </c:pt>
                <c:pt idx="8">
                  <c:v>-450.13429891560338</c:v>
                </c:pt>
                <c:pt idx="9">
                  <c:v>-384.10504243461435</c:v>
                </c:pt>
                <c:pt idx="10">
                  <c:v>-668.90523550044236</c:v>
                </c:pt>
                <c:pt idx="11">
                  <c:v>-816.82035626639095</c:v>
                </c:pt>
                <c:pt idx="12">
                  <c:v>-789.82609103510595</c:v>
                </c:pt>
                <c:pt idx="13">
                  <c:v>-584.15868869891199</c:v>
                </c:pt>
                <c:pt idx="14">
                  <c:v>-494.64591268268725</c:v>
                </c:pt>
                <c:pt idx="15">
                  <c:v>-723.64542145739574</c:v>
                </c:pt>
                <c:pt idx="16" formatCode="0">
                  <c:v>-845.9680013434006</c:v>
                </c:pt>
                <c:pt idx="17" formatCode="0">
                  <c:v>-536.89978680974207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rgbClr val="BFBFB7"/>
          </a:solidFill>
        </a:ln>
        <a:effectLst/>
      </c:spPr>
    </c:plotArea>
    <c:legend>
      <c:legendPos val="b"/>
      <c:layout>
        <c:manualLayout>
          <c:xMode val="edge"/>
          <c:yMode val="edge"/>
          <c:x val="0.22024711781014794"/>
          <c:y val="0.59119685803052735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684321387664393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6E5E2"/>
            </a:solidFill>
            <a:ln>
              <a:solidFill>
                <a:srgbClr val="BFBFB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тэнцэл'!$J$16:$AI$16</c15:sqref>
                  </c15:fullRef>
                </c:ext>
              </c:extLst>
              <c:f>'4.3 Төлбөрийн тэнцэл'!$R$16:$AI$16</c:f>
              <c:numCache>
                <c:formatCode>0.0</c:formatCode>
                <c:ptCount val="18"/>
                <c:pt idx="0">
                  <c:v>62.266475380000379</c:v>
                </c:pt>
                <c:pt idx="1">
                  <c:v>62.509823628177699</c:v>
                </c:pt>
                <c:pt idx="2" formatCode="0">
                  <c:v>71.638238873390037</c:v>
                </c:pt>
                <c:pt idx="3" formatCode="0">
                  <c:v>62.190852263924853</c:v>
                </c:pt>
                <c:pt idx="4" formatCode="0">
                  <c:v>45.288957045113492</c:v>
                </c:pt>
                <c:pt idx="5" formatCode="0">
                  <c:v>54.629637343981408</c:v>
                </c:pt>
                <c:pt idx="6" formatCode="0">
                  <c:v>50.941459858709862</c:v>
                </c:pt>
                <c:pt idx="7" formatCode="0">
                  <c:v>52.354259054511765</c:v>
                </c:pt>
                <c:pt idx="8" formatCode="0">
                  <c:v>47.303145317686614</c:v>
                </c:pt>
                <c:pt idx="9" formatCode="0">
                  <c:v>60.467694578160099</c:v>
                </c:pt>
                <c:pt idx="10" formatCode="0">
                  <c:v>53.433826660411114</c:v>
                </c:pt>
                <c:pt idx="11" formatCode="0">
                  <c:v>49.747323375405742</c:v>
                </c:pt>
                <c:pt idx="12" formatCode="0">
                  <c:v>48.107255902008944</c:v>
                </c:pt>
                <c:pt idx="13" formatCode="0">
                  <c:v>63.964781008514869</c:v>
                </c:pt>
                <c:pt idx="14" formatCode="0">
                  <c:v>61.777971801975475</c:v>
                </c:pt>
                <c:pt idx="15" formatCode="0">
                  <c:v>51.454334227084772</c:v>
                </c:pt>
                <c:pt idx="16" formatCode="0">
                  <c:v>72.821291957633377</c:v>
                </c:pt>
                <c:pt idx="17" formatCode="0">
                  <c:v>81.519716206135783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тэнцэл'!$J$17:$AI$17</c15:sqref>
                  </c15:fullRef>
                </c:ext>
              </c:extLst>
              <c:f>'4.3 Төлбөрийн тэнцэл'!$R$17:$AI$17</c:f>
              <c:numCache>
                <c:formatCode>#,##0</c:formatCode>
                <c:ptCount val="18"/>
                <c:pt idx="0">
                  <c:v>-55.541065045714284</c:v>
                </c:pt>
                <c:pt idx="1">
                  <c:v>-148.66546968585547</c:v>
                </c:pt>
                <c:pt idx="2" formatCode="0">
                  <c:v>-174.34897210388544</c:v>
                </c:pt>
                <c:pt idx="3" formatCode="0">
                  <c:v>-351.28305749039941</c:v>
                </c:pt>
                <c:pt idx="4" formatCode="0">
                  <c:v>-334.93089096748537</c:v>
                </c:pt>
                <c:pt idx="5" formatCode="0">
                  <c:v>-303.56601798035967</c:v>
                </c:pt>
                <c:pt idx="6" formatCode="0">
                  <c:v>-459.56251308475987</c:v>
                </c:pt>
                <c:pt idx="7" formatCode="0">
                  <c:v>-607.17620263747688</c:v>
                </c:pt>
                <c:pt idx="8" formatCode="0">
                  <c:v>-469.97001514550902</c:v>
                </c:pt>
                <c:pt idx="9" formatCode="0">
                  <c:v>-300.37386343818071</c:v>
                </c:pt>
                <c:pt idx="10" formatCode="0">
                  <c:v>-386.84806785625824</c:v>
                </c:pt>
                <c:pt idx="11" formatCode="0">
                  <c:v>-362.45868366770122</c:v>
                </c:pt>
                <c:pt idx="12" formatCode="0">
                  <c:v>-384.66933448639799</c:v>
                </c:pt>
                <c:pt idx="13" formatCode="0">
                  <c:v>-384.66140023053543</c:v>
                </c:pt>
                <c:pt idx="14" formatCode="0">
                  <c:v>-388.59226545123528</c:v>
                </c:pt>
                <c:pt idx="15" formatCode="0">
                  <c:v>-477.83272506419183</c:v>
                </c:pt>
                <c:pt idx="16" formatCode="0">
                  <c:v>-389.53741769438818</c:v>
                </c:pt>
                <c:pt idx="17" formatCode="0">
                  <c:v>-729.41488453413149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937843"/>
            </a:solidFill>
            <a:ln>
              <a:solidFill>
                <a:srgbClr val="937843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тэнцэл'!$J$18:$AI$18</c15:sqref>
                  </c15:fullRef>
                </c:ext>
              </c:extLst>
              <c:f>'4.3 Төлбөрийн тэнцэл'!$R$18:$AI$18</c:f>
              <c:numCache>
                <c:formatCode>#,##0</c:formatCode>
                <c:ptCount val="18"/>
                <c:pt idx="0">
                  <c:v>-91.076589209734408</c:v>
                </c:pt>
                <c:pt idx="1">
                  <c:v>-86.489284013750847</c:v>
                </c:pt>
                <c:pt idx="2" formatCode="0">
                  <c:v>-81.125928622954802</c:v>
                </c:pt>
                <c:pt idx="3" formatCode="0">
                  <c:v>-76.567612822569998</c:v>
                </c:pt>
                <c:pt idx="4" formatCode="0">
                  <c:v>-74.675704443663946</c:v>
                </c:pt>
                <c:pt idx="5" formatCode="0">
                  <c:v>-74.268721348998824</c:v>
                </c:pt>
                <c:pt idx="6" formatCode="0">
                  <c:v>-71.90086682013694</c:v>
                </c:pt>
                <c:pt idx="7" formatCode="0">
                  <c:v>-59.750461609613069</c:v>
                </c:pt>
                <c:pt idx="8" formatCode="0">
                  <c:v>-66.646289329074435</c:v>
                </c:pt>
                <c:pt idx="9" formatCode="0">
                  <c:v>-64.860195303351389</c:v>
                </c:pt>
                <c:pt idx="10" formatCode="0">
                  <c:v>-63.639945519715639</c:v>
                </c:pt>
                <c:pt idx="11" formatCode="0">
                  <c:v>-61.277282193692074</c:v>
                </c:pt>
                <c:pt idx="12" formatCode="0">
                  <c:v>-46.141180561344179</c:v>
                </c:pt>
                <c:pt idx="13" formatCode="0">
                  <c:v>-62.167510023560986</c:v>
                </c:pt>
                <c:pt idx="14" formatCode="0">
                  <c:v>-49.324718106513373</c:v>
                </c:pt>
                <c:pt idx="15" formatCode="0">
                  <c:v>-39.445796546404807</c:v>
                </c:pt>
                <c:pt idx="16" formatCode="0">
                  <c:v>-36.120592869164433</c:v>
                </c:pt>
                <c:pt idx="17" formatCode="0">
                  <c:v>-45.7203961301541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тэнцэл'!$J$19:$AI$19</c15:sqref>
                  </c15:fullRef>
                </c:ext>
              </c:extLst>
              <c:f>'4.3 Төлбөрийн тэнцэл'!$R$19:$AI$19</c:f>
              <c:numCache>
                <c:formatCode>#,##0</c:formatCode>
                <c:ptCount val="18"/>
                <c:pt idx="0">
                  <c:v>-54.127450745879358</c:v>
                </c:pt>
                <c:pt idx="1">
                  <c:v>-148.5075270688634</c:v>
                </c:pt>
                <c:pt idx="2" formatCode="0">
                  <c:v>-138.16400624048183</c:v>
                </c:pt>
                <c:pt idx="3" formatCode="0">
                  <c:v>-125.08856606100932</c:v>
                </c:pt>
                <c:pt idx="4" formatCode="0">
                  <c:v>-46.274017106310353</c:v>
                </c:pt>
                <c:pt idx="5" formatCode="0">
                  <c:v>-148.69027699138505</c:v>
                </c:pt>
                <c:pt idx="6" formatCode="0">
                  <c:v>-138.37548656170699</c:v>
                </c:pt>
                <c:pt idx="7" formatCode="0">
                  <c:v>-118.75437716973875</c:v>
                </c:pt>
                <c:pt idx="8" formatCode="0">
                  <c:v>-28.448239803749473</c:v>
                </c:pt>
                <c:pt idx="9" formatCode="0">
                  <c:v>-137.94120747492536</c:v>
                </c:pt>
                <c:pt idx="10" formatCode="0">
                  <c:v>-136.27289890625158</c:v>
                </c:pt>
                <c:pt idx="11" formatCode="0">
                  <c:v>-159.18055146695121</c:v>
                </c:pt>
                <c:pt idx="12" formatCode="0">
                  <c:v>-64.896197555383054</c:v>
                </c:pt>
                <c:pt idx="13" formatCode="0">
                  <c:v>-216.92445266691283</c:v>
                </c:pt>
                <c:pt idx="14" formatCode="0">
                  <c:v>-149.98367260275967</c:v>
                </c:pt>
                <c:pt idx="15" formatCode="0">
                  <c:v>-245.2672181589391</c:v>
                </c:pt>
                <c:pt idx="16" formatCode="0">
                  <c:v>-166.14930204283374</c:v>
                </c:pt>
                <c:pt idx="17" formatCode="0">
                  <c:v>-145.94189388225513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7EA6A7">
                <a:alpha val="60000"/>
              </a:srgbClr>
            </a:solidFill>
            <a:ln>
              <a:solidFill>
                <a:srgbClr val="7EA6A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тэнцэл'!$J$20:$AI$20</c15:sqref>
                  </c15:fullRef>
                </c:ext>
              </c:extLst>
              <c:f>'4.3 Төлбөрийн тэнцэл'!$R$20:$AI$20</c:f>
              <c:numCache>
                <c:formatCode>#,##0</c:formatCode>
                <c:ptCount val="18"/>
                <c:pt idx="0">
                  <c:v>6.1469783500000004</c:v>
                </c:pt>
                <c:pt idx="1">
                  <c:v>1.6017823499999999</c:v>
                </c:pt>
                <c:pt idx="2" formatCode="0">
                  <c:v>1.0654133799999999</c:v>
                </c:pt>
                <c:pt idx="3" formatCode="0">
                  <c:v>1.1167080700000001</c:v>
                </c:pt>
                <c:pt idx="4" formatCode="0">
                  <c:v>0.55928671102787675</c:v>
                </c:pt>
                <c:pt idx="5" formatCode="0">
                  <c:v>0.44272400513997467</c:v>
                </c:pt>
                <c:pt idx="6" formatCode="0">
                  <c:v>0.40701737987225795</c:v>
                </c:pt>
                <c:pt idx="7" formatCode="0">
                  <c:v>0.46179174549542557</c:v>
                </c:pt>
                <c:pt idx="8" formatCode="0">
                  <c:v>0.31969115928819347</c:v>
                </c:pt>
                <c:pt idx="9" formatCode="0">
                  <c:v>0.73140396711604083</c:v>
                </c:pt>
                <c:pt idx="10" formatCode="0">
                  <c:v>2.5496998547673715</c:v>
                </c:pt>
                <c:pt idx="11" formatCode="0">
                  <c:v>5.272569312446624</c:v>
                </c:pt>
                <c:pt idx="12" formatCode="0">
                  <c:v>10.718379156111499</c:v>
                </c:pt>
                <c:pt idx="13" formatCode="0">
                  <c:v>9.712391983782263</c:v>
                </c:pt>
                <c:pt idx="14" formatCode="0">
                  <c:v>14.103795381567439</c:v>
                </c:pt>
                <c:pt idx="15" formatCode="0">
                  <c:v>19.11019050215458</c:v>
                </c:pt>
                <c:pt idx="16" formatCode="0">
                  <c:v>20.191712907711665</c:v>
                </c:pt>
                <c:pt idx="17" formatCode="0">
                  <c:v>19.915326252640547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тэнцэл'!$J$21:$AI$21</c15:sqref>
                  </c15:fullRef>
                </c:ext>
              </c:extLst>
              <c:f>'4.3 Төлбөрийн тэнцэл'!$R$21:$AI$21</c:f>
              <c:numCache>
                <c:formatCode>#,##0</c:formatCode>
                <c:ptCount val="18"/>
                <c:pt idx="0">
                  <c:v>3.1252244086502063</c:v>
                </c:pt>
                <c:pt idx="1">
                  <c:v>2.9848168870394209</c:v>
                </c:pt>
                <c:pt idx="2" formatCode="0">
                  <c:v>2.6886146534356481</c:v>
                </c:pt>
                <c:pt idx="3" formatCode="0">
                  <c:v>0.40449638438955482</c:v>
                </c:pt>
                <c:pt idx="4" formatCode="0">
                  <c:v>0.30695721628309447</c:v>
                </c:pt>
                <c:pt idx="5" formatCode="0">
                  <c:v>0.77191184191110662</c:v>
                </c:pt>
                <c:pt idx="6" formatCode="0">
                  <c:v>0.42231608836490497</c:v>
                </c:pt>
                <c:pt idx="7" formatCode="0">
                  <c:v>-0.4894331104714027</c:v>
                </c:pt>
                <c:pt idx="8" formatCode="0">
                  <c:v>10.081063023500382</c:v>
                </c:pt>
                <c:pt idx="9" formatCode="0">
                  <c:v>1.2951528500019978</c:v>
                </c:pt>
                <c:pt idx="10" formatCode="0">
                  <c:v>6.5154574241665291</c:v>
                </c:pt>
                <c:pt idx="11" formatCode="0">
                  <c:v>10.949025715606419</c:v>
                </c:pt>
                <c:pt idx="12" formatCode="0">
                  <c:v>2.473548328396685</c:v>
                </c:pt>
                <c:pt idx="13" formatCode="0">
                  <c:v>0.13235974823119878</c:v>
                </c:pt>
                <c:pt idx="14" formatCode="0">
                  <c:v>-1.5055877299657647</c:v>
                </c:pt>
                <c:pt idx="15" formatCode="0">
                  <c:v>-2.8957454051926543</c:v>
                </c:pt>
                <c:pt idx="16" formatCode="0">
                  <c:v>-0.31748461351389656</c:v>
                </c:pt>
                <c:pt idx="17" formatCode="0">
                  <c:v>0.11671590977903923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тэнцэл'!$J$22:$AI$22</c15:sqref>
                  </c15:fullRef>
                </c:ext>
              </c:extLst>
              <c:f>'4.3 Төлбөрийн тэнцэл'!$R$22:$AI$22</c:f>
              <c:numCache>
                <c:formatCode>0</c:formatCode>
                <c:ptCount val="18"/>
                <c:pt idx="0">
                  <c:v>-129.20642686267746</c:v>
                </c:pt>
                <c:pt idx="1">
                  <c:v>-316.56585790325261</c:v>
                </c:pt>
                <c:pt idx="2">
                  <c:v>-318.24664006049636</c:v>
                </c:pt>
                <c:pt idx="3">
                  <c:v>-489.22717965566432</c:v>
                </c:pt>
                <c:pt idx="4">
                  <c:v>-409.72541154503517</c:v>
                </c:pt>
                <c:pt idx="5">
                  <c:v>-470.68074312971106</c:v>
                </c:pt>
                <c:pt idx="6">
                  <c:v>-618.06807313965669</c:v>
                </c:pt>
                <c:pt idx="7">
                  <c:v>-733.3544237272929</c:v>
                </c:pt>
                <c:pt idx="8">
                  <c:v>-267.44876757977931</c:v>
                </c:pt>
                <c:pt idx="9">
                  <c:v>-306.44017700618292</c:v>
                </c:pt>
                <c:pt idx="10">
                  <c:v>-524.26192834288042</c:v>
                </c:pt>
                <c:pt idx="11">
                  <c:v>-516.94759892488571</c:v>
                </c:pt>
                <c:pt idx="12">
                  <c:v>-434.40752921660817</c:v>
                </c:pt>
                <c:pt idx="13">
                  <c:v>-589.94383018048097</c:v>
                </c:pt>
                <c:pt idx="14">
                  <c:v>-513.52447670693118</c:v>
                </c:pt>
                <c:pt idx="15">
                  <c:v>-694.87696044548898</c:v>
                </c:pt>
                <c:pt idx="16">
                  <c:v>-499.11179235455523</c:v>
                </c:pt>
                <c:pt idx="17">
                  <c:v>-819.52541617798545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80737588269766147"/>
          <c:w val="0.92953367279800425"/>
          <c:h val="0.192624117302338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тэнцэл'!$F$25:$AI$25</c15:sqref>
                  </c15:fullRef>
                </c:ext>
              </c:extLst>
              <c:f>'4.3 Төлбөрийн тэнцэл'!$R$25:$AI$25</c:f>
              <c:numCache>
                <c:formatCode>0</c:formatCode>
                <c:ptCount val="18"/>
                <c:pt idx="0">
                  <c:v>-369.20000000000005</c:v>
                </c:pt>
                <c:pt idx="1">
                  <c:v>-555.1</c:v>
                </c:pt>
                <c:pt idx="2">
                  <c:v>-311</c:v>
                </c:pt>
                <c:pt idx="3">
                  <c:v>-457.9</c:v>
                </c:pt>
                <c:pt idx="4">
                  <c:v>-605.84401368124259</c:v>
                </c:pt>
                <c:pt idx="5">
                  <c:v>-314.31600172442694</c:v>
                </c:pt>
                <c:pt idx="6">
                  <c:v>-532.74506295635206</c:v>
                </c:pt>
                <c:pt idx="7">
                  <c:v>-607.1176896618756</c:v>
                </c:pt>
                <c:pt idx="8">
                  <c:v>-671.66112621956984</c:v>
                </c:pt>
                <c:pt idx="9">
                  <c:v>-123.77049270530252</c:v>
                </c:pt>
                <c:pt idx="10">
                  <c:v>-512.07015265639802</c:v>
                </c:pt>
                <c:pt idx="11">
                  <c:v>-1400.4849931312615</c:v>
                </c:pt>
                <c:pt idx="12">
                  <c:v>-308.05690442338869</c:v>
                </c:pt>
                <c:pt idx="13">
                  <c:v>-540.23296637300473</c:v>
                </c:pt>
                <c:pt idx="14">
                  <c:v>-545.1956225115697</c:v>
                </c:pt>
                <c:pt idx="15">
                  <c:v>-778.15057927541329</c:v>
                </c:pt>
                <c:pt idx="16">
                  <c:v>-580.48000355122883</c:v>
                </c:pt>
                <c:pt idx="17">
                  <c:v>-883.87611880083125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тэнцэл'!$F$26:$AI$26</c15:sqref>
                  </c15:fullRef>
                </c:ext>
              </c:extLst>
              <c:f>'4.3 Төлбөрийн тэнцэл'!$R$26:$AI$26</c:f>
              <c:numCache>
                <c:formatCode>0</c:formatCode>
                <c:ptCount val="18"/>
                <c:pt idx="0">
                  <c:v>-41.5</c:v>
                </c:pt>
                <c:pt idx="1">
                  <c:v>569.1</c:v>
                </c:pt>
                <c:pt idx="2">
                  <c:v>-15.499999999999998</c:v>
                </c:pt>
                <c:pt idx="3">
                  <c:v>50.999999999999993</c:v>
                </c:pt>
                <c:pt idx="4">
                  <c:v>-84.737969066758851</c:v>
                </c:pt>
                <c:pt idx="5">
                  <c:v>146.23758912153258</c:v>
                </c:pt>
                <c:pt idx="6">
                  <c:v>-26.792654029386167</c:v>
                </c:pt>
                <c:pt idx="7">
                  <c:v>-9.7751110657032871</c:v>
                </c:pt>
                <c:pt idx="8">
                  <c:v>105.98148675371314</c:v>
                </c:pt>
                <c:pt idx="9">
                  <c:v>29.173970637806704</c:v>
                </c:pt>
                <c:pt idx="10">
                  <c:v>29.56652526066037</c:v>
                </c:pt>
                <c:pt idx="11">
                  <c:v>258.03632729474953</c:v>
                </c:pt>
                <c:pt idx="12">
                  <c:v>-172.76334586931765</c:v>
                </c:pt>
                <c:pt idx="13">
                  <c:v>273.62597534800841</c:v>
                </c:pt>
                <c:pt idx="14">
                  <c:v>229.93554910085439</c:v>
                </c:pt>
                <c:pt idx="15">
                  <c:v>487.05269516860704</c:v>
                </c:pt>
                <c:pt idx="16">
                  <c:v>-15.547240839507936</c:v>
                </c:pt>
                <c:pt idx="17">
                  <c:v>-236.27610053211299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7D8CAE"/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тэнцэл'!$F$27:$AI$27</c15:sqref>
                  </c15:fullRef>
                </c:ext>
              </c:extLst>
              <c:f>'4.3 Төлбөрийн тэнцэл'!$R$27:$AI$27</c:f>
              <c:numCache>
                <c:formatCode>0</c:formatCode>
                <c:ptCount val="18"/>
                <c:pt idx="0">
                  <c:v>-0.30000000000000004</c:v>
                </c:pt>
                <c:pt idx="1">
                  <c:v>-2.0999999999999996</c:v>
                </c:pt>
                <c:pt idx="2">
                  <c:v>-2.2999999999999998</c:v>
                </c:pt>
                <c:pt idx="3">
                  <c:v>-0.89999999999999991</c:v>
                </c:pt>
                <c:pt idx="4">
                  <c:v>-6.6598804640162772</c:v>
                </c:pt>
                <c:pt idx="5">
                  <c:v>4.8612102537300448</c:v>
                </c:pt>
                <c:pt idx="6">
                  <c:v>-2.148968423085492</c:v>
                </c:pt>
                <c:pt idx="7">
                  <c:v>-3.6046600697601554</c:v>
                </c:pt>
                <c:pt idx="8">
                  <c:v>-6.5565615069538099</c:v>
                </c:pt>
                <c:pt idx="9">
                  <c:v>-16.999095130001201</c:v>
                </c:pt>
                <c:pt idx="10">
                  <c:v>0.256856301847807</c:v>
                </c:pt>
                <c:pt idx="11">
                  <c:v>-0.5806820147399947</c:v>
                </c:pt>
                <c:pt idx="12">
                  <c:v>-0.36911695061315036</c:v>
                </c:pt>
                <c:pt idx="13">
                  <c:v>-0.71480038785889222</c:v>
                </c:pt>
                <c:pt idx="14">
                  <c:v>-4.6064548366958391E-2</c:v>
                </c:pt>
                <c:pt idx="15">
                  <c:v>-1.0533403779826418</c:v>
                </c:pt>
                <c:pt idx="16">
                  <c:v>8.0929736463553823</c:v>
                </c:pt>
                <c:pt idx="17">
                  <c:v>-8.4893409969240352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тэнцэл'!$F$1:$AI$2</c15:sqref>
                  </c15:fullRef>
                </c:ext>
              </c:extLst>
              <c:f>'4.3 Төлбөрийн тэнцэл'!$R$1:$AI$2</c:f>
              <c:multiLvlStrCache>
                <c:ptCount val="1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тэнцэл'!$F$28:$AI$28</c15:sqref>
                  </c15:fullRef>
                </c:ext>
              </c:extLst>
              <c:f>'4.3 Төлбөрийн тэнцэл'!$R$28:$AI$28</c:f>
              <c:numCache>
                <c:formatCode>0</c:formatCode>
                <c:ptCount val="18"/>
                <c:pt idx="0">
                  <c:v>105.10000000000001</c:v>
                </c:pt>
                <c:pt idx="1">
                  <c:v>-125.5</c:v>
                </c:pt>
                <c:pt idx="2">
                  <c:v>217.3</c:v>
                </c:pt>
                <c:pt idx="3">
                  <c:v>-565.79999999999995</c:v>
                </c:pt>
                <c:pt idx="4">
                  <c:v>326.83923433511779</c:v>
                </c:pt>
                <c:pt idx="5">
                  <c:v>-157.19466863025548</c:v>
                </c:pt>
                <c:pt idx="6">
                  <c:v>251.73035919745433</c:v>
                </c:pt>
                <c:pt idx="7">
                  <c:v>-360.94111208854224</c:v>
                </c:pt>
                <c:pt idx="8">
                  <c:v>277.5737089664475</c:v>
                </c:pt>
                <c:pt idx="9">
                  <c:v>-523.26282735865516</c:v>
                </c:pt>
                <c:pt idx="10">
                  <c:v>502.00165687956104</c:v>
                </c:pt>
                <c:pt idx="11">
                  <c:v>405.00066183500974</c:v>
                </c:pt>
                <c:pt idx="12">
                  <c:v>981.69663732996878</c:v>
                </c:pt>
                <c:pt idx="13">
                  <c:v>-291.45937799464707</c:v>
                </c:pt>
                <c:pt idx="14">
                  <c:v>184.76503818775518</c:v>
                </c:pt>
                <c:pt idx="15">
                  <c:v>-995.62948674994959</c:v>
                </c:pt>
                <c:pt idx="16">
                  <c:v>-269.41703373481852</c:v>
                </c:pt>
                <c:pt idx="17">
                  <c:v>1325.6793862539369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тэнцэл'!$F$29:$AI$29</c15:sqref>
                  </c15:fullRef>
                </c:ext>
              </c:extLst>
              <c:f>'4.3 Төлбөрийн тэнцэл'!$R$29:$AI$29</c:f>
              <c:numCache>
                <c:formatCode>0</c:formatCode>
                <c:ptCount val="18"/>
                <c:pt idx="0">
                  <c:v>-305.90000000000003</c:v>
                </c:pt>
                <c:pt idx="1">
                  <c:v>-113.30000000000001</c:v>
                </c:pt>
                <c:pt idx="2">
                  <c:v>-111.49999999999997</c:v>
                </c:pt>
                <c:pt idx="3">
                  <c:v>-973.6</c:v>
                </c:pt>
                <c:pt idx="4">
                  <c:v>-370.40262887689988</c:v>
                </c:pt>
                <c:pt idx="5">
                  <c:v>-320.41187097941986</c:v>
                </c:pt>
                <c:pt idx="6">
                  <c:v>-309.9563262113694</c:v>
                </c:pt>
                <c:pt idx="7">
                  <c:v>-981.43857288588129</c:v>
                </c:pt>
                <c:pt idx="8">
                  <c:v>-294.66249200636287</c:v>
                </c:pt>
                <c:pt idx="9">
                  <c:v>-499.63584140848002</c:v>
                </c:pt>
                <c:pt idx="10">
                  <c:v>19.754885785671235</c:v>
                </c:pt>
                <c:pt idx="11">
                  <c:v>-738.02868601624232</c:v>
                </c:pt>
                <c:pt idx="12">
                  <c:v>500.50727008664933</c:v>
                </c:pt>
                <c:pt idx="13">
                  <c:v>-558.78116940750215</c:v>
                </c:pt>
                <c:pt idx="14">
                  <c:v>-130.54109977132703</c:v>
                </c:pt>
                <c:pt idx="15">
                  <c:v>-1287.7807112347386</c:v>
                </c:pt>
                <c:pt idx="16">
                  <c:v>-857.35130447919983</c:v>
                </c:pt>
                <c:pt idx="17">
                  <c:v>197.03782592406867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</a:t>
                </a:r>
                <a:r>
                  <a:rPr lang="mn-MN" b="0" baseline="0"/>
                  <a:t> </a:t>
                </a:r>
                <a:r>
                  <a:rPr lang="en-US" b="0" baseline="0"/>
                  <a:t>$</a:t>
                </a:r>
                <a:endParaRPr lang="en-US" b="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8816128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238807072192899"/>
          <c:y val="0.64540278619018776"/>
          <c:w val="0.23837989760130829"/>
          <c:h val="0.2500021590044398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4482120199944E-2"/>
          <c:y val="0.13114752406984156"/>
          <c:w val="0.8781859758276761"/>
          <c:h val="0.72539972173264033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'2.1'!$B$20:$Q$20</c:f>
              <c:numCache>
                <c:formatCode>0.0%</c:formatCode>
                <c:ptCount val="16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6.8832694596486554E-2</c:v>
                </c:pt>
                <c:pt idx="6">
                  <c:v>3.0459086550799386E-3</c:v>
                </c:pt>
                <c:pt idx="7">
                  <c:v>-2.0309098438862427E-2</c:v>
                </c:pt>
                <c:pt idx="8">
                  <c:v>-3.0370924640151412E-2</c:v>
                </c:pt>
                <c:pt idx="9">
                  <c:v>-2.6407008117696692E-2</c:v>
                </c:pt>
                <c:pt idx="10">
                  <c:v>-2.6974745391796583E-2</c:v>
                </c:pt>
                <c:pt idx="11">
                  <c:v>-3.1426564790266107E-2</c:v>
                </c:pt>
                <c:pt idx="12">
                  <c:v>-3.9887320292275978E-2</c:v>
                </c:pt>
                <c:pt idx="13">
                  <c:v>-5.5037681389966606E-2</c:v>
                </c:pt>
                <c:pt idx="14">
                  <c:v>-6.4198180309920416E-2</c:v>
                </c:pt>
                <c:pt idx="15">
                  <c:v>-6.8549958380623208E-2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'2.1'!$B$21:$Q$21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2.8220648800000001E-2</c:v>
                </c:pt>
                <c:pt idx="7">
                  <c:v>3.5999700700000005E-2</c:v>
                </c:pt>
                <c:pt idx="8">
                  <c:v>4.0693706410000002E-2</c:v>
                </c:pt>
                <c:pt idx="9">
                  <c:v>4.5058012059999999E-2</c:v>
                </c:pt>
                <c:pt idx="10">
                  <c:v>4.6988014299999999E-2</c:v>
                </c:pt>
                <c:pt idx="11">
                  <c:v>4.9761503149999997E-2</c:v>
                </c:pt>
                <c:pt idx="12">
                  <c:v>5.0691658600000002E-2</c:v>
                </c:pt>
                <c:pt idx="13">
                  <c:v>5.1945775100000001E-2</c:v>
                </c:pt>
                <c:pt idx="14">
                  <c:v>5.3758093300000004E-2</c:v>
                </c:pt>
                <c:pt idx="15">
                  <c:v>5.5226944510000008E-2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'2.1'!$B$22:$Q$22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1.6400860600000001E-2</c:v>
                </c:pt>
                <c:pt idx="7">
                  <c:v>2.1047210400000002E-2</c:v>
                </c:pt>
                <c:pt idx="8">
                  <c:v>2.38642983E-2</c:v>
                </c:pt>
                <c:pt idx="9">
                  <c:v>2.6517735099999998E-2</c:v>
                </c:pt>
                <c:pt idx="10">
                  <c:v>2.7714435399999994E-2</c:v>
                </c:pt>
                <c:pt idx="11">
                  <c:v>2.9420397750000001E-2</c:v>
                </c:pt>
                <c:pt idx="12">
                  <c:v>3.0008743800000001E-2</c:v>
                </c:pt>
                <c:pt idx="13">
                  <c:v>3.0782330399999999E-2</c:v>
                </c:pt>
                <c:pt idx="14">
                  <c:v>3.18940032E-2</c:v>
                </c:pt>
                <c:pt idx="15">
                  <c:v>3.2799585989999998E-2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'2.1'!$B$23:$Q$23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1.4062342399999999E-2</c:v>
                </c:pt>
                <c:pt idx="7">
                  <c:v>1.8118442700000004E-2</c:v>
                </c:pt>
                <c:pt idx="8">
                  <c:v>2.0585515399999997E-2</c:v>
                </c:pt>
                <c:pt idx="9">
                  <c:v>2.2929272300000001E-2</c:v>
                </c:pt>
                <c:pt idx="10">
                  <c:v>2.3999125100000001E-2</c:v>
                </c:pt>
                <c:pt idx="11">
                  <c:v>2.5516885399999998E-2</c:v>
                </c:pt>
                <c:pt idx="12">
                  <c:v>2.60494278E-2</c:v>
                </c:pt>
                <c:pt idx="13">
                  <c:v>2.6738879399999999E-2</c:v>
                </c:pt>
                <c:pt idx="14">
                  <c:v>2.7726457900000005E-2</c:v>
                </c:pt>
                <c:pt idx="15">
                  <c:v>2.8533717299999997E-2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'2.1'!$B$24:$Q$24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1.4260185300000004E-2</c:v>
                </c:pt>
                <c:pt idx="7">
                  <c:v>1.8440652299999999E-2</c:v>
                </c:pt>
                <c:pt idx="8">
                  <c:v>2.0990792200000011E-2</c:v>
                </c:pt>
                <c:pt idx="9">
                  <c:v>2.34323543E-2</c:v>
                </c:pt>
                <c:pt idx="10">
                  <c:v>2.4558431900000004E-2</c:v>
                </c:pt>
                <c:pt idx="11">
                  <c:v>2.6149403099999996E-2</c:v>
                </c:pt>
                <c:pt idx="12">
                  <c:v>2.6716000199999996E-2</c:v>
                </c:pt>
                <c:pt idx="13">
                  <c:v>2.7439801800000004E-2</c:v>
                </c:pt>
                <c:pt idx="14">
                  <c:v>2.8473870500000002E-2</c:v>
                </c:pt>
                <c:pt idx="15">
                  <c:v>2.932180530000001E-2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'2.1'!$B$25:$Q$25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1.7146949799999991E-2</c:v>
                </c:pt>
                <c:pt idx="7">
                  <c:v>2.2262349800000001E-2</c:v>
                </c:pt>
                <c:pt idx="8">
                  <c:v>2.5392745300000002E-2</c:v>
                </c:pt>
                <c:pt idx="9">
                  <c:v>2.8415140000000002E-2</c:v>
                </c:pt>
                <c:pt idx="10">
                  <c:v>2.9823926899999992E-2</c:v>
                </c:pt>
                <c:pt idx="11">
                  <c:v>3.1806055900000005E-2</c:v>
                </c:pt>
                <c:pt idx="12">
                  <c:v>3.2522877000000013E-2</c:v>
                </c:pt>
                <c:pt idx="13">
                  <c:v>3.3426037500000005E-2</c:v>
                </c:pt>
                <c:pt idx="14">
                  <c:v>3.4713098099999992E-2</c:v>
                </c:pt>
                <c:pt idx="15">
                  <c:v>3.5772150799999985E-2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'2.1'!$B$26:$Q$26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3.0883103600000014E-2</c:v>
                </c:pt>
                <c:pt idx="7">
                  <c:v>4.0336618899999996E-2</c:v>
                </c:pt>
                <c:pt idx="8">
                  <c:v>4.6149339999999997E-2</c:v>
                </c:pt>
                <c:pt idx="9">
                  <c:v>5.183184200000001E-2</c:v>
                </c:pt>
                <c:pt idx="10">
                  <c:v>5.4519430000000015E-2</c:v>
                </c:pt>
                <c:pt idx="11">
                  <c:v>5.8279469999999979E-2</c:v>
                </c:pt>
                <c:pt idx="12">
                  <c:v>5.9668744999999995E-2</c:v>
                </c:pt>
                <c:pt idx="13">
                  <c:v>6.1385704999999985E-2</c:v>
                </c:pt>
                <c:pt idx="14">
                  <c:v>6.3824775000000014E-2</c:v>
                </c:pt>
                <c:pt idx="15">
                  <c:v>6.5842302000000005E-2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'2.1'!$B$28:$Q$28</c:f>
              <c:numCache>
                <c:formatCode>0.0%</c:formatCode>
                <c:ptCount val="16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6.6241098921006769E-2</c:v>
                </c:pt>
                <c:pt idx="6">
                  <c:v>5.3506727594823784E-2</c:v>
                </c:pt>
                <c:pt idx="7">
                  <c:v>4.0286512588661623E-2</c:v>
                </c:pt>
                <c:pt idx="8">
                  <c:v>3.3162226369259286E-2</c:v>
                </c:pt>
                <c:pt idx="9">
                  <c:v>3.866115305281255E-2</c:v>
                </c:pt>
                <c:pt idx="10">
                  <c:v>5.0750777525306462E-2</c:v>
                </c:pt>
                <c:pt idx="11">
                  <c:v>6.4832038259830818E-2</c:v>
                </c:pt>
                <c:pt idx="12">
                  <c:v>6.853057804729204E-2</c:v>
                </c:pt>
                <c:pt idx="13">
                  <c:v>6.4888825914864584E-2</c:v>
                </c:pt>
                <c:pt idx="14">
                  <c:v>5.5418668204715117E-2</c:v>
                </c:pt>
                <c:pt idx="15">
                  <c:v>4.5746481075671565E-2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122F83"/>
                </a:solidFill>
              </a:ln>
            </c:spPr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'2.1'!$B$27:$Q$27</c:f>
              <c:numCache>
                <c:formatCode>0.0%</c:formatCode>
                <c:ptCount val="16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6.8832694596486554E-2</c:v>
                </c:pt>
                <c:pt idx="6">
                  <c:v>6.1729760455079941E-2</c:v>
                </c:pt>
                <c:pt idx="7">
                  <c:v>5.4856255361137585E-2</c:v>
                </c:pt>
                <c:pt idx="8">
                  <c:v>5.4772595469848584E-2</c:v>
                </c:pt>
                <c:pt idx="9">
                  <c:v>6.8098011342303311E-2</c:v>
                </c:pt>
                <c:pt idx="10">
                  <c:v>7.2726829408203394E-2</c:v>
                </c:pt>
                <c:pt idx="11">
                  <c:v>7.2272221509733905E-2</c:v>
                </c:pt>
                <c:pt idx="12">
                  <c:v>6.6862509907724021E-2</c:v>
                </c:pt>
                <c:pt idx="13">
                  <c:v>5.4429303510033389E-2</c:v>
                </c:pt>
                <c:pt idx="14">
                  <c:v>4.9180374090079582E-2</c:v>
                </c:pt>
                <c:pt idx="15">
                  <c:v>4.9010289419376803E-2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095676050372847"/>
          <c:y val="8.937516108125829E-3"/>
          <c:w val="0.39635591566878542"/>
          <c:h val="0.10295804431458792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ЭЗӨ'!$C$2:$C$4</c:f>
              <c:strCache>
                <c:ptCount val="3"/>
                <c:pt idx="0">
                  <c:v>Калман фильтер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ЭЗӨ'!$A$5:$A$50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ЭЗӨ'!$C$5:$C$50</c:f>
              <c:numCache>
                <c:formatCode>0.0</c:formatCode>
                <c:ptCount val="46"/>
                <c:pt idx="0">
                  <c:v>14.496406322076405</c:v>
                </c:pt>
                <c:pt idx="1">
                  <c:v>14.741019781325848</c:v>
                </c:pt>
                <c:pt idx="2">
                  <c:v>14.553350211562011</c:v>
                </c:pt>
                <c:pt idx="3">
                  <c:v>13.663851826080432</c:v>
                </c:pt>
                <c:pt idx="4">
                  <c:v>12.561916175441423</c:v>
                </c:pt>
                <c:pt idx="5">
                  <c:v>11.16241739532342</c:v>
                </c:pt>
                <c:pt idx="6">
                  <c:v>9.6087518419267326</c:v>
                </c:pt>
                <c:pt idx="7">
                  <c:v>7.8799026174671605</c:v>
                </c:pt>
                <c:pt idx="8">
                  <c:v>6.086987380083686</c:v>
                </c:pt>
                <c:pt idx="9">
                  <c:v>4.7709423455210453</c:v>
                </c:pt>
                <c:pt idx="10">
                  <c:v>3.6325559332348378</c:v>
                </c:pt>
                <c:pt idx="11">
                  <c:v>3.0427595828678822</c:v>
                </c:pt>
                <c:pt idx="12">
                  <c:v>2.8398085876047974</c:v>
                </c:pt>
                <c:pt idx="13">
                  <c:v>2.7909838967254075</c:v>
                </c:pt>
                <c:pt idx="14">
                  <c:v>3.0268323008842968</c:v>
                </c:pt>
                <c:pt idx="15">
                  <c:v>3.6520742809150963</c:v>
                </c:pt>
                <c:pt idx="16">
                  <c:v>4.2296144342331754</c:v>
                </c:pt>
                <c:pt idx="17">
                  <c:v>4.5041249079434298</c:v>
                </c:pt>
                <c:pt idx="18">
                  <c:v>4.8160280240439279</c:v>
                </c:pt>
                <c:pt idx="19">
                  <c:v>4.7750278929899137</c:v>
                </c:pt>
                <c:pt idx="20">
                  <c:v>4.6834232425292166</c:v>
                </c:pt>
                <c:pt idx="21">
                  <c:v>4.7829456430284578</c:v>
                </c:pt>
                <c:pt idx="22">
                  <c:v>4.804882647135833</c:v>
                </c:pt>
                <c:pt idx="23">
                  <c:v>4.7661270560798163</c:v>
                </c:pt>
                <c:pt idx="24">
                  <c:v>4.7865016073731281</c:v>
                </c:pt>
                <c:pt idx="25">
                  <c:v>4.6293391709152365</c:v>
                </c:pt>
                <c:pt idx="26">
                  <c:v>4.3485450646646662</c:v>
                </c:pt>
                <c:pt idx="27">
                  <c:v>3.9634637377109483</c:v>
                </c:pt>
                <c:pt idx="28">
                  <c:v>3.2915218245211264</c:v>
                </c:pt>
                <c:pt idx="29">
                  <c:v>2.9842885439196554</c:v>
                </c:pt>
                <c:pt idx="30">
                  <c:v>2.587595095315165</c:v>
                </c:pt>
                <c:pt idx="31">
                  <c:v>2.2102432614459433</c:v>
                </c:pt>
                <c:pt idx="32">
                  <c:v>2.0940188637253554</c:v>
                </c:pt>
                <c:pt idx="33">
                  <c:v>1.6814714851706603</c:v>
                </c:pt>
                <c:pt idx="34">
                  <c:v>1.7305762531278024</c:v>
                </c:pt>
                <c:pt idx="35">
                  <c:v>2.4449919607141046</c:v>
                </c:pt>
                <c:pt idx="36">
                  <c:v>2.4102811782260369</c:v>
                </c:pt>
                <c:pt idx="37">
                  <c:v>2.6410880071084053</c:v>
                </c:pt>
                <c:pt idx="38">
                  <c:v>2.9795151844914658</c:v>
                </c:pt>
                <c:pt idx="39">
                  <c:v>3.043171533970046</c:v>
                </c:pt>
                <c:pt idx="40">
                  <c:v>4.0574054365354106</c:v>
                </c:pt>
                <c:pt idx="41">
                  <c:v>4.8876758411856347</c:v>
                </c:pt>
                <c:pt idx="42">
                  <c:v>5.3111630361353912</c:v>
                </c:pt>
                <c:pt idx="43">
                  <c:v>5.5283376882720114</c:v>
                </c:pt>
                <c:pt idx="44">
                  <c:v>5.594499926507579</c:v>
                </c:pt>
                <c:pt idx="45">
                  <c:v>5.4688089736883994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ЭЗӨ'!$D$2:$D$4</c:f>
              <c:strCache>
                <c:ptCount val="3"/>
                <c:pt idx="0">
                  <c:v>HP фильтер</c:v>
                </c:pt>
              </c:strCache>
            </c:strRef>
          </c:tx>
          <c:spPr>
            <a:ln w="254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ЭЗӨ'!$A$5:$A$50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ЭЗӨ'!$D$5:$D$50</c:f>
              <c:numCache>
                <c:formatCode>0.0</c:formatCode>
                <c:ptCount val="46"/>
                <c:pt idx="0">
                  <c:v>11.804031030218919</c:v>
                </c:pt>
                <c:pt idx="1">
                  <c:v>11.272679922421869</c:v>
                </c:pt>
                <c:pt idx="2">
                  <c:v>10.663309850587165</c:v>
                </c:pt>
                <c:pt idx="3">
                  <c:v>9.8530308420332169</c:v>
                </c:pt>
                <c:pt idx="4">
                  <c:v>8.9007049779501912</c:v>
                </c:pt>
                <c:pt idx="5">
                  <c:v>7.8556044341458353</c:v>
                </c:pt>
                <c:pt idx="6">
                  <c:v>6.7317975600186708</c:v>
                </c:pt>
                <c:pt idx="7">
                  <c:v>5.5698505396860609</c:v>
                </c:pt>
                <c:pt idx="8">
                  <c:v>4.4789640181087886</c:v>
                </c:pt>
                <c:pt idx="9">
                  <c:v>3.5414784055947335</c:v>
                </c:pt>
                <c:pt idx="10">
                  <c:v>2.8305048620214768</c:v>
                </c:pt>
                <c:pt idx="11">
                  <c:v>2.3911751061215236</c:v>
                </c:pt>
                <c:pt idx="12">
                  <c:v>2.2315443683816216</c:v>
                </c:pt>
                <c:pt idx="13">
                  <c:v>2.3600053218573613</c:v>
                </c:pt>
                <c:pt idx="14">
                  <c:v>2.7917337930103203</c:v>
                </c:pt>
                <c:pt idx="15">
                  <c:v>3.5018038313150202</c:v>
                </c:pt>
                <c:pt idx="16">
                  <c:v>4.2987630825429335</c:v>
                </c:pt>
                <c:pt idx="17">
                  <c:v>5.0698560714327101</c:v>
                </c:pt>
                <c:pt idx="18">
                  <c:v>5.7360124589190153</c:v>
                </c:pt>
                <c:pt idx="19">
                  <c:v>6.2479336898429327</c:v>
                </c:pt>
                <c:pt idx="20">
                  <c:v>6.6037649515423125</c:v>
                </c:pt>
                <c:pt idx="21">
                  <c:v>6.7335684113174477</c:v>
                </c:pt>
                <c:pt idx="22">
                  <c:v>6.5615854477153679</c:v>
                </c:pt>
                <c:pt idx="23">
                  <c:v>6.0437864761896165</c:v>
                </c:pt>
                <c:pt idx="24">
                  <c:v>5.1646325753868405</c:v>
                </c:pt>
                <c:pt idx="25">
                  <c:v>3.9765949217429375</c:v>
                </c:pt>
                <c:pt idx="26">
                  <c:v>2.6007050717164137</c:v>
                </c:pt>
                <c:pt idx="27">
                  <c:v>1.2357640757923338</c:v>
                </c:pt>
                <c:pt idx="28">
                  <c:v>0.13255041123996225</c:v>
                </c:pt>
                <c:pt idx="29">
                  <c:v>-0.44305942637896667</c:v>
                </c:pt>
                <c:pt idx="30">
                  <c:v>-0.49088862372609343</c:v>
                </c:pt>
                <c:pt idx="31">
                  <c:v>-0.18118699365627933</c:v>
                </c:pt>
                <c:pt idx="32">
                  <c:v>0.26191691518100413</c:v>
                </c:pt>
                <c:pt idx="33">
                  <c:v>0.63146383868770695</c:v>
                </c:pt>
                <c:pt idx="34">
                  <c:v>1.0426915484543553</c:v>
                </c:pt>
                <c:pt idx="35">
                  <c:v>1.6298873437305073</c:v>
                </c:pt>
                <c:pt idx="36">
                  <c:v>2.4797396979520325</c:v>
                </c:pt>
                <c:pt idx="37">
                  <c:v>3.5422363074202545</c:v>
                </c:pt>
                <c:pt idx="38">
                  <c:v>4.5945645556106474</c:v>
                </c:pt>
                <c:pt idx="39">
                  <c:v>5.4997066908899939</c:v>
                </c:pt>
                <c:pt idx="40">
                  <c:v>6.1779493166512323</c:v>
                </c:pt>
                <c:pt idx="41">
                  <c:v>6.6144299124382133</c:v>
                </c:pt>
                <c:pt idx="42">
                  <c:v>6.8366999447478927</c:v>
                </c:pt>
                <c:pt idx="43">
                  <c:v>6.8679952070467953</c:v>
                </c:pt>
                <c:pt idx="44">
                  <c:v>6.7549852207942962</c:v>
                </c:pt>
                <c:pt idx="45">
                  <c:v>6.5675235565849199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254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ЭЗӨ'!$A$5:$A$50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ЭЗӨ'!$E$5:$E$50</c:f>
              <c:numCache>
                <c:formatCode>0.0</c:formatCode>
                <c:ptCount val="46"/>
                <c:pt idx="0">
                  <c:v>13.149098433221496</c:v>
                </c:pt>
                <c:pt idx="1">
                  <c:v>12.029897139831668</c:v>
                </c:pt>
                <c:pt idx="2">
                  <c:v>11.676113639543084</c:v>
                </c:pt>
                <c:pt idx="3">
                  <c:v>10.971329967750343</c:v>
                </c:pt>
                <c:pt idx="4">
                  <c:v>10.600102532771395</c:v>
                </c:pt>
                <c:pt idx="5">
                  <c:v>9.3389224373357607</c:v>
                </c:pt>
                <c:pt idx="6">
                  <c:v>7.9690838888185178</c:v>
                </c:pt>
                <c:pt idx="7">
                  <c:v>7.7516445668939449</c:v>
                </c:pt>
                <c:pt idx="8">
                  <c:v>6.7040646392542813</c:v>
                </c:pt>
                <c:pt idx="9">
                  <c:v>5.6838106453301007</c:v>
                </c:pt>
                <c:pt idx="10">
                  <c:v>4.5022833236413096</c:v>
                </c:pt>
                <c:pt idx="11">
                  <c:v>3.2206385785552127</c:v>
                </c:pt>
                <c:pt idx="12">
                  <c:v>2.8673732057112877</c:v>
                </c:pt>
                <c:pt idx="13">
                  <c:v>2.6898359306456898</c:v>
                </c:pt>
                <c:pt idx="14">
                  <c:v>2.2579540449257918</c:v>
                </c:pt>
                <c:pt idx="15">
                  <c:v>2.6205300234052098</c:v>
                </c:pt>
                <c:pt idx="16">
                  <c:v>2.9258161563628926</c:v>
                </c:pt>
                <c:pt idx="17">
                  <c:v>3.5684163651622747</c:v>
                </c:pt>
                <c:pt idx="18">
                  <c:v>4.0809308294027957</c:v>
                </c:pt>
                <c:pt idx="19">
                  <c:v>4.8941972402245515</c:v>
                </c:pt>
                <c:pt idx="20">
                  <c:v>5.5457931641726299</c:v>
                </c:pt>
                <c:pt idx="21">
                  <c:v>5.9687489052496989</c:v>
                </c:pt>
                <c:pt idx="22">
                  <c:v>6.6281332625406586</c:v>
                </c:pt>
                <c:pt idx="23">
                  <c:v>6.4546625272287939</c:v>
                </c:pt>
                <c:pt idx="24">
                  <c:v>6.3864354151202285</c:v>
                </c:pt>
                <c:pt idx="25">
                  <c:v>5.9004272226957033</c:v>
                </c:pt>
                <c:pt idx="26">
                  <c:v>5.1696756491531604</c:v>
                </c:pt>
                <c:pt idx="27">
                  <c:v>4.0719035890433464</c:v>
                </c:pt>
                <c:pt idx="28">
                  <c:v>2.6441136395543463</c:v>
                </c:pt>
                <c:pt idx="29">
                  <c:v>1.0704411332105979</c:v>
                </c:pt>
                <c:pt idx="30">
                  <c:v>0.13102903198529692</c:v>
                </c:pt>
                <c:pt idx="31">
                  <c:v>-1.0512232105640562</c:v>
                </c:pt>
                <c:pt idx="32">
                  <c:v>-0.97359087812661782</c:v>
                </c:pt>
                <c:pt idx="33">
                  <c:v>-0.6284813022208513</c:v>
                </c:pt>
                <c:pt idx="34">
                  <c:v>-0.50255213322963899</c:v>
                </c:pt>
                <c:pt idx="35">
                  <c:v>0.73498174752266721</c:v>
                </c:pt>
                <c:pt idx="36">
                  <c:v>1.2739128746430906</c:v>
                </c:pt>
                <c:pt idx="37">
                  <c:v>2.2274419462937844</c:v>
                </c:pt>
                <c:pt idx="38">
                  <c:v>3.2041392407414548</c:v>
                </c:pt>
                <c:pt idx="39">
                  <c:v>4.1622188807479921</c:v>
                </c:pt>
                <c:pt idx="40">
                  <c:v>5.0751348280067443</c:v>
                </c:pt>
                <c:pt idx="41">
                  <c:v>5.6736055415297804</c:v>
                </c:pt>
                <c:pt idx="42">
                  <c:v>6.1442771038945132</c:v>
                </c:pt>
                <c:pt idx="43">
                  <c:v>6.2840197394377295</c:v>
                </c:pt>
                <c:pt idx="44">
                  <c:v>6.5315510853462655</c:v>
                </c:pt>
                <c:pt idx="45">
                  <c:v>6.1539099400484076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331496525082251"/>
          <c:y val="1.5289459556191839E-3"/>
          <c:w val="0.75199969502051678"/>
          <c:h val="7.364497826838746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ЭЗӨ'!$I$2:$I$4</c:f>
              <c:strCache>
                <c:ptCount val="3"/>
                <c:pt idx="0">
                  <c:v>Уул уурхайн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ЭЗӨ'!$A$5:$A$50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ЭЗӨ'!$I$5:$I$50</c:f>
              <c:numCache>
                <c:formatCode>0.0</c:formatCode>
                <c:ptCount val="46"/>
                <c:pt idx="0">
                  <c:v>-0.78412456659323782</c:v>
                </c:pt>
                <c:pt idx="1">
                  <c:v>-0.27476254437172315</c:v>
                </c:pt>
                <c:pt idx="2">
                  <c:v>-2.0586226565059678E-4</c:v>
                </c:pt>
                <c:pt idx="3">
                  <c:v>0.24882084390566589</c:v>
                </c:pt>
                <c:pt idx="4">
                  <c:v>0.17140944567721925</c:v>
                </c:pt>
                <c:pt idx="5">
                  <c:v>0.35507830806070867</c:v>
                </c:pt>
                <c:pt idx="6">
                  <c:v>1.2372198392916067</c:v>
                </c:pt>
                <c:pt idx="7">
                  <c:v>1.1480371967142589</c:v>
                </c:pt>
                <c:pt idx="8">
                  <c:v>0.99981490928711936</c:v>
                </c:pt>
                <c:pt idx="9">
                  <c:v>1.4272241371313343</c:v>
                </c:pt>
                <c:pt idx="10">
                  <c:v>2.1244782787897543</c:v>
                </c:pt>
                <c:pt idx="11">
                  <c:v>2.1411914913846068</c:v>
                </c:pt>
                <c:pt idx="12">
                  <c:v>1.6516153961027991</c:v>
                </c:pt>
                <c:pt idx="13">
                  <c:v>0.99472544572282739</c:v>
                </c:pt>
                <c:pt idx="14">
                  <c:v>0.59571777069260967</c:v>
                </c:pt>
                <c:pt idx="15">
                  <c:v>0.88398379538794014</c:v>
                </c:pt>
                <c:pt idx="16">
                  <c:v>0.60757480781669138</c:v>
                </c:pt>
                <c:pt idx="17">
                  <c:v>0.42835436296752105</c:v>
                </c:pt>
                <c:pt idx="18">
                  <c:v>0.31311732300750189</c:v>
                </c:pt>
                <c:pt idx="19">
                  <c:v>-4.5674179516059836E-2</c:v>
                </c:pt>
                <c:pt idx="20">
                  <c:v>0.20787079143097614</c:v>
                </c:pt>
                <c:pt idx="21">
                  <c:v>0.50829494647216522</c:v>
                </c:pt>
                <c:pt idx="22">
                  <c:v>0.83682467539919558</c:v>
                </c:pt>
                <c:pt idx="23">
                  <c:v>1.4975832517207699</c:v>
                </c:pt>
                <c:pt idx="24">
                  <c:v>2.0915148813160482</c:v>
                </c:pt>
                <c:pt idx="25">
                  <c:v>1.7565621363076152</c:v>
                </c:pt>
                <c:pt idx="26">
                  <c:v>0.33025162067207797</c:v>
                </c:pt>
                <c:pt idx="27">
                  <c:v>-1.2488814820754941</c:v>
                </c:pt>
                <c:pt idx="28">
                  <c:v>-2.1084249108592594</c:v>
                </c:pt>
                <c:pt idx="29">
                  <c:v>-1.5664165749445469</c:v>
                </c:pt>
                <c:pt idx="30">
                  <c:v>-0.1401420239928898</c:v>
                </c:pt>
                <c:pt idx="31">
                  <c:v>1.1690769270503032</c:v>
                </c:pt>
                <c:pt idx="32">
                  <c:v>1.2162599646290508</c:v>
                </c:pt>
                <c:pt idx="33">
                  <c:v>0.20600476748395766</c:v>
                </c:pt>
                <c:pt idx="34">
                  <c:v>-0.77756199945985527</c:v>
                </c:pt>
                <c:pt idx="35">
                  <c:v>-1.8549386736246025</c:v>
                </c:pt>
                <c:pt idx="36">
                  <c:v>-3.3266089503932879</c:v>
                </c:pt>
                <c:pt idx="37">
                  <c:v>-3.2571979437480145</c:v>
                </c:pt>
                <c:pt idx="38">
                  <c:v>-2.2973938308861395</c:v>
                </c:pt>
                <c:pt idx="39">
                  <c:v>-1.4569684175560873</c:v>
                </c:pt>
                <c:pt idx="40">
                  <c:v>-0.71050637452655196</c:v>
                </c:pt>
                <c:pt idx="41">
                  <c:v>-0.4822802830339043</c:v>
                </c:pt>
                <c:pt idx="42">
                  <c:v>-0.97033120074627255</c:v>
                </c:pt>
                <c:pt idx="43">
                  <c:v>-1.3464859544645225</c:v>
                </c:pt>
                <c:pt idx="44">
                  <c:v>-0.54017269257394673</c:v>
                </c:pt>
                <c:pt idx="45">
                  <c:v>0.66470932665854243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ЭЗӨ'!$J$2:$J$4</c:f>
              <c:strCache>
                <c:ptCount val="3"/>
                <c:pt idx="0">
                  <c:v>Уул уурхайн бус</c:v>
                </c:pt>
              </c:strCache>
            </c:strRef>
          </c:tx>
          <c:spPr>
            <a:solidFill>
              <a:srgbClr val="AF945E"/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ЭЗӨ'!$A$5:$A$50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ЭЗӨ'!$J$5:$J$50</c:f>
              <c:numCache>
                <c:formatCode>0.0</c:formatCode>
                <c:ptCount val="46"/>
                <c:pt idx="0">
                  <c:v>4.9730965199581201</c:v>
                </c:pt>
                <c:pt idx="1">
                  <c:v>3.9636571413875443</c:v>
                </c:pt>
                <c:pt idx="2">
                  <c:v>3.2823843718763541</c:v>
                </c:pt>
                <c:pt idx="3">
                  <c:v>1.5878637315860091</c:v>
                </c:pt>
                <c:pt idx="4">
                  <c:v>0.88453495748849731</c:v>
                </c:pt>
                <c:pt idx="5">
                  <c:v>1.1193185636914973</c:v>
                </c:pt>
                <c:pt idx="6">
                  <c:v>0.52854897445882021</c:v>
                </c:pt>
                <c:pt idx="7">
                  <c:v>-1.3831241723408105</c:v>
                </c:pt>
                <c:pt idx="8">
                  <c:v>-1.9317507985142113</c:v>
                </c:pt>
                <c:pt idx="9">
                  <c:v>-1.8831478746559145</c:v>
                </c:pt>
                <c:pt idx="10">
                  <c:v>-2.1586719717239333</c:v>
                </c:pt>
                <c:pt idx="11">
                  <c:v>-3.8787070278166316</c:v>
                </c:pt>
                <c:pt idx="12">
                  <c:v>-4.2116570991304556</c:v>
                </c:pt>
                <c:pt idx="13">
                  <c:v>-3.9083946156529517</c:v>
                </c:pt>
                <c:pt idx="14">
                  <c:v>-3.3516582835887334</c:v>
                </c:pt>
                <c:pt idx="15">
                  <c:v>-2.1731863305809567</c:v>
                </c:pt>
                <c:pt idx="16">
                  <c:v>-1.5755379341498947</c:v>
                </c:pt>
                <c:pt idx="17">
                  <c:v>-1.5642373699306942</c:v>
                </c:pt>
                <c:pt idx="18">
                  <c:v>-1.6489492656015079</c:v>
                </c:pt>
                <c:pt idx="19">
                  <c:v>-0.63158170566124405</c:v>
                </c:pt>
                <c:pt idx="20">
                  <c:v>8.6237910029713552E-2</c:v>
                </c:pt>
                <c:pt idx="21">
                  <c:v>0.67306895800267541</c:v>
                </c:pt>
                <c:pt idx="22">
                  <c:v>0.87365013175535144</c:v>
                </c:pt>
                <c:pt idx="23">
                  <c:v>1.3701154457087659</c:v>
                </c:pt>
                <c:pt idx="24">
                  <c:v>1.5924953159519806</c:v>
                </c:pt>
                <c:pt idx="25">
                  <c:v>2.1422962448151188</c:v>
                </c:pt>
                <c:pt idx="26">
                  <c:v>1.7066921080421151</c:v>
                </c:pt>
                <c:pt idx="27">
                  <c:v>-0.2520324185680648</c:v>
                </c:pt>
                <c:pt idx="28">
                  <c:v>-4.1643221992417461</c:v>
                </c:pt>
                <c:pt idx="29">
                  <c:v>-4.7859380823043836</c:v>
                </c:pt>
                <c:pt idx="30">
                  <c:v>-3.6375333809867474</c:v>
                </c:pt>
                <c:pt idx="31">
                  <c:v>-2.6677220628857516</c:v>
                </c:pt>
                <c:pt idx="32">
                  <c:v>-2.9263429729789752</c:v>
                </c:pt>
                <c:pt idx="33">
                  <c:v>-4.5551771365370053</c:v>
                </c:pt>
                <c:pt idx="34">
                  <c:v>-5.0021947222104917</c:v>
                </c:pt>
                <c:pt idx="35">
                  <c:v>-4.6213888783419472</c:v>
                </c:pt>
                <c:pt idx="36">
                  <c:v>-2.2450692620505706</c:v>
                </c:pt>
                <c:pt idx="37">
                  <c:v>-0.54759065456847467</c:v>
                </c:pt>
                <c:pt idx="38">
                  <c:v>-0.14550712454144463</c:v>
                </c:pt>
                <c:pt idx="39">
                  <c:v>-0.38611715082552095</c:v>
                </c:pt>
                <c:pt idx="40">
                  <c:v>-0.98152669077708132</c:v>
                </c:pt>
                <c:pt idx="41">
                  <c:v>-0.34010468234157915</c:v>
                </c:pt>
                <c:pt idx="42">
                  <c:v>1.1261384786428479</c:v>
                </c:pt>
                <c:pt idx="43">
                  <c:v>1.6550240714880853</c:v>
                </c:pt>
                <c:pt idx="44">
                  <c:v>3.6065371007107896E-2</c:v>
                </c:pt>
                <c:pt idx="45">
                  <c:v>-2.2772801035758232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ЭЗӨ'!$H$2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ЭЗӨ'!$A$5:$A$49</c:f>
              <c:strCache>
                <c:ptCount val="45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  <c:pt idx="32">
                  <c:v>I/21</c:v>
                </c:pt>
                <c:pt idx="36">
                  <c:v>I/22</c:v>
                </c:pt>
                <c:pt idx="40">
                  <c:v>I/23</c:v>
                </c:pt>
                <c:pt idx="44">
                  <c:v>I/24</c:v>
                </c:pt>
              </c:strCache>
            </c:strRef>
          </c:cat>
          <c:val>
            <c:numRef>
              <c:f>'2. ЭЗӨ'!$H$5:$H$50</c:f>
              <c:numCache>
                <c:formatCode>0.0</c:formatCode>
                <c:ptCount val="46"/>
                <c:pt idx="0">
                  <c:v>3.97955148</c:v>
                </c:pt>
                <c:pt idx="1">
                  <c:v>3.5641594599999999</c:v>
                </c:pt>
                <c:pt idx="2">
                  <c:v>3.2086163999999999</c:v>
                </c:pt>
                <c:pt idx="3">
                  <c:v>1.8324469699999999</c:v>
                </c:pt>
                <c:pt idx="4">
                  <c:v>1.05737452</c:v>
                </c:pt>
                <c:pt idx="5">
                  <c:v>1.4906305500000001</c:v>
                </c:pt>
                <c:pt idx="6">
                  <c:v>1.87403152</c:v>
                </c:pt>
                <c:pt idx="7">
                  <c:v>-0.119700263</c:v>
                </c:pt>
                <c:pt idx="8">
                  <c:v>-0.83631747400000001</c:v>
                </c:pt>
                <c:pt idx="9">
                  <c:v>-0.35089616400000001</c:v>
                </c:pt>
                <c:pt idx="10">
                  <c:v>9.4371032300000005E-2</c:v>
                </c:pt>
                <c:pt idx="11">
                  <c:v>-1.6019711000000001</c:v>
                </c:pt>
                <c:pt idx="12">
                  <c:v>-2.4418999700000001</c:v>
                </c:pt>
                <c:pt idx="13">
                  <c:v>-2.8231172500000001</c:v>
                </c:pt>
                <c:pt idx="14">
                  <c:v>-2.6848188400000002</c:v>
                </c:pt>
                <c:pt idx="15">
                  <c:v>-1.20532708</c:v>
                </c:pt>
                <c:pt idx="16">
                  <c:v>-0.90324506000000004</c:v>
                </c:pt>
                <c:pt idx="17">
                  <c:v>-1.0789899199999999</c:v>
                </c:pt>
                <c:pt idx="18">
                  <c:v>-1.28162066</c:v>
                </c:pt>
                <c:pt idx="19">
                  <c:v>-0.67047048200000003</c:v>
                </c:pt>
                <c:pt idx="20">
                  <c:v>0.31442134100000002</c:v>
                </c:pt>
                <c:pt idx="21">
                  <c:v>1.22625955</c:v>
                </c:pt>
                <c:pt idx="22">
                  <c:v>1.79801805</c:v>
                </c:pt>
                <c:pt idx="23">
                  <c:v>3.0475753499999998</c:v>
                </c:pt>
                <c:pt idx="24">
                  <c:v>3.9752094800000002</c:v>
                </c:pt>
                <c:pt idx="25">
                  <c:v>4.1499767299999997</c:v>
                </c:pt>
                <c:pt idx="26">
                  <c:v>2.0469665400000001</c:v>
                </c:pt>
                <c:pt idx="27">
                  <c:v>-1.77337542</c:v>
                </c:pt>
                <c:pt idx="28">
                  <c:v>-6.6282775699999998</c:v>
                </c:pt>
                <c:pt idx="29">
                  <c:v>-6.5665244100000004</c:v>
                </c:pt>
                <c:pt idx="30">
                  <c:v>-3.6638975</c:v>
                </c:pt>
                <c:pt idx="31">
                  <c:v>-1.06378207</c:v>
                </c:pt>
                <c:pt idx="32">
                  <c:v>-1.24173895</c:v>
                </c:pt>
                <c:pt idx="33">
                  <c:v>-4.0896411500000003</c:v>
                </c:pt>
                <c:pt idx="34">
                  <c:v>-5.7868539200000004</c:v>
                </c:pt>
                <c:pt idx="35">
                  <c:v>-6.83299067</c:v>
                </c:pt>
                <c:pt idx="36">
                  <c:v>-6.5044933599999997</c:v>
                </c:pt>
                <c:pt idx="37">
                  <c:v>-4.7780769200000002</c:v>
                </c:pt>
                <c:pt idx="38">
                  <c:v>-3.1199803899999998</c:v>
                </c:pt>
                <c:pt idx="39">
                  <c:v>-2.2429249699999998</c:v>
                </c:pt>
                <c:pt idx="40">
                  <c:v>-1.8442955000000001</c:v>
                </c:pt>
                <c:pt idx="41">
                  <c:v>-0.93352202799999995</c:v>
                </c:pt>
                <c:pt idx="42">
                  <c:v>-0.12718960500000001</c:v>
                </c:pt>
                <c:pt idx="43">
                  <c:v>-6.4624856199999997E-2</c:v>
                </c:pt>
                <c:pt idx="44">
                  <c:v>-0.62082821700000002</c:v>
                </c:pt>
                <c:pt idx="45">
                  <c:v>-1.41047894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6"/>
          <c:min val="-8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950181803118978"/>
          <c:y val="1.1257504385736018E-4"/>
          <c:w val="0.33918529502603068"/>
          <c:h val="0.122671723626169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2063061986722E-2"/>
          <c:y val="0.13716785701138856"/>
          <c:w val="0.92618366820519293"/>
          <c:h val="0.77613522630903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ЭЗӨ-2'!$A$42</c:f>
              <c:strCache>
                <c:ptCount val="1"/>
                <c:pt idx="0">
                  <c:v>Уул уурхай, тээвэр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ЭЗӨ-2'!$R$1:$AI$2</c15:sqref>
                  </c15:fullRef>
                </c:ext>
              </c:extLst>
              <c:f>'2. ЭЗӨ-2'!$AD$1:$AI$2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ЭЗӨ-2'!$R$42:$AI$42</c15:sqref>
                  </c15:fullRef>
                </c:ext>
              </c:extLst>
              <c:f>'2. ЭЗӨ-2'!$AD$42:$AI$42</c:f>
              <c:numCache>
                <c:formatCode>0.0%</c:formatCode>
                <c:ptCount val="6"/>
                <c:pt idx="0">
                  <c:v>7.2653915605168096E-2</c:v>
                </c:pt>
                <c:pt idx="1">
                  <c:v>4.754566011586317E-2</c:v>
                </c:pt>
                <c:pt idx="2">
                  <c:v>4.9362349875007601E-2</c:v>
                </c:pt>
                <c:pt idx="3">
                  <c:v>1.6178975486565585E-2</c:v>
                </c:pt>
                <c:pt idx="4">
                  <c:v>3.167728755676065E-2</c:v>
                </c:pt>
                <c:pt idx="5">
                  <c:v>2.601134853841584E-2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07F-971B-E1283B333C95}"/>
            </c:ext>
          </c:extLst>
        </c:ser>
        <c:ser>
          <c:idx val="2"/>
          <c:order val="2"/>
          <c:tx>
            <c:strRef>
              <c:f>'2. ЭЗӨ-2'!$A$43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ЭЗӨ-2'!$R$1:$AI$2</c15:sqref>
                  </c15:fullRef>
                </c:ext>
              </c:extLst>
              <c:f>'2. ЭЗӨ-2'!$AD$1:$AI$2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ЭЗӨ-2'!$R$43:$AI$43</c15:sqref>
                  </c15:fullRef>
                </c:ext>
              </c:extLst>
              <c:f>'2. ЭЗӨ-2'!$AD$43:$AI$43</c:f>
              <c:numCache>
                <c:formatCode>0.0%</c:formatCode>
                <c:ptCount val="6"/>
                <c:pt idx="0">
                  <c:v>1.8952690747831159E-2</c:v>
                </c:pt>
                <c:pt idx="1">
                  <c:v>1.9008235247611919E-2</c:v>
                </c:pt>
                <c:pt idx="2">
                  <c:v>2.8326844255874048E-2</c:v>
                </c:pt>
                <c:pt idx="3">
                  <c:v>4.5709304776300391E-2</c:v>
                </c:pt>
                <c:pt idx="4">
                  <c:v>2.7846917636742387E-2</c:v>
                </c:pt>
                <c:pt idx="5">
                  <c:v>3.8603482099436974E-2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4-407F-971B-E1283B333C95}"/>
            </c:ext>
          </c:extLst>
        </c:ser>
        <c:ser>
          <c:idx val="3"/>
          <c:order val="3"/>
          <c:tx>
            <c:strRef>
              <c:f>'2. ЭЗӨ-2'!$A$44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8497B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ЭЗӨ-2'!$R$1:$AI$2</c15:sqref>
                  </c15:fullRef>
                </c:ext>
              </c:extLst>
              <c:f>'2. ЭЗӨ-2'!$AD$1:$AI$2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ЭЗӨ-2'!$R$44:$AI$44</c15:sqref>
                  </c15:fullRef>
                </c:ext>
              </c:extLst>
              <c:f>'2. ЭЗӨ-2'!$AD$44:$AI$44</c:f>
              <c:numCache>
                <c:formatCode>0.0%</c:formatCode>
                <c:ptCount val="6"/>
                <c:pt idx="0">
                  <c:v>-2.7350803201397897E-3</c:v>
                </c:pt>
                <c:pt idx="1">
                  <c:v>6.7896561473822954E-3</c:v>
                </c:pt>
                <c:pt idx="2">
                  <c:v>7.7451191583095694E-3</c:v>
                </c:pt>
                <c:pt idx="3">
                  <c:v>1.1007586227071117E-2</c:v>
                </c:pt>
                <c:pt idx="4">
                  <c:v>8.7008077838796275E-3</c:v>
                </c:pt>
                <c:pt idx="5">
                  <c:v>7.9714166182129429E-3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4-407F-971B-E1283B333C95}"/>
            </c:ext>
          </c:extLst>
        </c:ser>
        <c:ser>
          <c:idx val="4"/>
          <c:order val="4"/>
          <c:tx>
            <c:strRef>
              <c:f>'2. ЭЗӨ-2'!$A$45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ЭЗӨ-2'!$R$1:$AI$2</c15:sqref>
                  </c15:fullRef>
                </c:ext>
              </c:extLst>
              <c:f>'2. ЭЗӨ-2'!$AD$1:$AI$2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ЭЗӨ-2'!$R$45:$AI$45</c15:sqref>
                  </c15:fullRef>
                </c:ext>
              </c:extLst>
              <c:f>'2. ЭЗӨ-2'!$AD$45:$AI$45</c:f>
              <c:numCache>
                <c:formatCode>0.0%</c:formatCode>
                <c:ptCount val="6"/>
                <c:pt idx="0">
                  <c:v>-6.7717779012520024E-3</c:v>
                </c:pt>
                <c:pt idx="1">
                  <c:v>1.1149382208494629E-2</c:v>
                </c:pt>
                <c:pt idx="2">
                  <c:v>1.0214189745524013E-2</c:v>
                </c:pt>
                <c:pt idx="3">
                  <c:v>1.3540666818673655E-2</c:v>
                </c:pt>
                <c:pt idx="4">
                  <c:v>2.1337785451011639E-2</c:v>
                </c:pt>
                <c:pt idx="5">
                  <c:v>2.457228507216121E-2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4-407F-971B-E1283B333C95}"/>
            </c:ext>
          </c:extLst>
        </c:ser>
        <c:ser>
          <c:idx val="5"/>
          <c:order val="5"/>
          <c:tx>
            <c:strRef>
              <c:f>'2. ЭЗӨ-2'!$A$46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4B183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ЭЗӨ-2'!$R$1:$AI$2</c15:sqref>
                  </c15:fullRef>
                </c:ext>
              </c:extLst>
              <c:f>'2. ЭЗӨ-2'!$AD$1:$AI$2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ЭЗӨ-2'!$R$46:$AI$46</c15:sqref>
                  </c15:fullRef>
                </c:ext>
              </c:extLst>
              <c:f>'2. ЭЗӨ-2'!$AD$46:$AI$46</c:f>
              <c:numCache>
                <c:formatCode>0.0%</c:formatCode>
                <c:ptCount val="6"/>
                <c:pt idx="0">
                  <c:v>-2.3645654057503859E-3</c:v>
                </c:pt>
                <c:pt idx="1">
                  <c:v>-2.6920990148065621E-2</c:v>
                </c:pt>
                <c:pt idx="2">
                  <c:v>-1.3871645462450658E-2</c:v>
                </c:pt>
                <c:pt idx="3">
                  <c:v>-7.175133495284548E-3</c:v>
                </c:pt>
                <c:pt idx="4">
                  <c:v>-1.0160085627158344E-2</c:v>
                </c:pt>
                <c:pt idx="5">
                  <c:v>-5.8396976121664022E-2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02424336"/>
        <c:axId val="2102426736"/>
      </c:barChart>
      <c:lineChart>
        <c:grouping val="standard"/>
        <c:varyColors val="0"/>
        <c:ser>
          <c:idx val="0"/>
          <c:order val="0"/>
          <c:tx>
            <c:strRef>
              <c:f>'2. ЭЗӨ-2'!$A$41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ЭЗӨ-2'!$R$41:$AI$41</c15:sqref>
                  </c15:fullRef>
                </c:ext>
              </c:extLst>
              <c:f>'2. ЭЗӨ-2'!$AD$41:$AI$41</c:f>
              <c:numCache>
                <c:formatCode>0.0%</c:formatCode>
                <c:ptCount val="6"/>
                <c:pt idx="0">
                  <c:v>7.9735221083663627E-2</c:v>
                </c:pt>
                <c:pt idx="1">
                  <c:v>5.7571956739919043E-2</c:v>
                </c:pt>
                <c:pt idx="2">
                  <c:v>8.1776857572264633E-2</c:v>
                </c:pt>
                <c:pt idx="3">
                  <c:v>7.9261412055931027E-2</c:v>
                </c:pt>
                <c:pt idx="4">
                  <c:v>7.9402712801235911E-2</c:v>
                </c:pt>
                <c:pt idx="5">
                  <c:v>3.8761556206563096E-2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424336"/>
        <c:axId val="2102426736"/>
      </c:lineChart>
      <c:catAx>
        <c:axId val="21024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6736"/>
        <c:crosses val="autoZero"/>
        <c:auto val="1"/>
        <c:lblAlgn val="ctr"/>
        <c:lblOffset val="100"/>
        <c:noMultiLvlLbl val="0"/>
      </c:catAx>
      <c:valAx>
        <c:axId val="210242673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705565924506808E-2"/>
          <c:y val="1.705956261342889E-3"/>
          <c:w val="0.82397158461732656"/>
          <c:h val="0.107393426352238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ЭЗӨ-2'!$A$51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44546A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ЭЗӨ-2'!$N$51:$AI$51</c15:sqref>
                  </c15:fullRef>
                </c:ext>
              </c:extLst>
              <c:f>'2. ЭЗӨ-2'!$Z$51:$AI$51</c:f>
              <c:numCache>
                <c:formatCode>0.0%</c:formatCode>
                <c:ptCount val="10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0.17950267715850499</c:v>
                </c:pt>
                <c:pt idx="4">
                  <c:v>0.45897532278046332</c:v>
                </c:pt>
                <c:pt idx="5">
                  <c:v>0.37481283661007059</c:v>
                </c:pt>
                <c:pt idx="6">
                  <c:v>0.25651482956358107</c:v>
                </c:pt>
                <c:pt idx="7">
                  <c:v>0.11594778055804561</c:v>
                </c:pt>
                <c:pt idx="8">
                  <c:v>0.10512164208144455</c:v>
                </c:pt>
                <c:pt idx="9">
                  <c:v>0.1555744612604133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ЭЗӨ-2'!$A$52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44546A">
                <a:lumMod val="60000"/>
                <a:lumOff val="40000"/>
                <a:alpha val="7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ЭЗӨ-2'!$N$52:$AI$52</c15:sqref>
                  </c15:fullRef>
                </c:ext>
              </c:extLst>
              <c:f>'2. ЭЗӨ-2'!$Z$52:$AI$52</c:f>
              <c:numCache>
                <c:formatCode>0.0%</c:formatCode>
                <c:ptCount val="10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-0.11728145063300924</c:v>
                </c:pt>
                <c:pt idx="4">
                  <c:v>9.9312376186118448E-2</c:v>
                </c:pt>
                <c:pt idx="5">
                  <c:v>9.675158087138859E-2</c:v>
                </c:pt>
                <c:pt idx="6">
                  <c:v>-4.1550861976173024E-3</c:v>
                </c:pt>
                <c:pt idx="7">
                  <c:v>-2.0194810344121759E-2</c:v>
                </c:pt>
                <c:pt idx="8">
                  <c:v>4.7811293864885879E-3</c:v>
                </c:pt>
                <c:pt idx="9">
                  <c:v>1.6757495662117209E-2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ЭЗӨ-2'!$A$53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ЭЗӨ-2'!$N$53:$AI$53</c15:sqref>
                  </c15:fullRef>
                </c:ext>
              </c:extLst>
              <c:f>'2. ЭЗӨ-2'!$Z$53:$AI$53</c:f>
              <c:numCache>
                <c:formatCode>0.0%</c:formatCode>
                <c:ptCount val="10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-0.10208400810288196</c:v>
                </c:pt>
                <c:pt idx="4">
                  <c:v>-0.11215927443065124</c:v>
                </c:pt>
                <c:pt idx="5">
                  <c:v>-8.3032725852462561E-2</c:v>
                </c:pt>
                <c:pt idx="6">
                  <c:v>-1.3989790415294952E-3</c:v>
                </c:pt>
                <c:pt idx="7">
                  <c:v>1.0949844443731207E-2</c:v>
                </c:pt>
                <c:pt idx="8">
                  <c:v>3.0616190323236873E-2</c:v>
                </c:pt>
                <c:pt idx="9">
                  <c:v>3.6177073091610168E-2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ЭЗӨ-2'!$A$54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A5A5A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ЭЗӨ-2'!$N$54:$AI$54</c15:sqref>
                  </c15:fullRef>
                </c:ext>
              </c:extLst>
              <c:f>'2. ЭЗӨ-2'!$Z$54:$AI$54</c:f>
              <c:numCache>
                <c:formatCode>0.0%</c:formatCode>
                <c:ptCount val="10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1.2764361812536457E-2</c:v>
                </c:pt>
                <c:pt idx="4">
                  <c:v>5.7595151443270855E-2</c:v>
                </c:pt>
                <c:pt idx="5">
                  <c:v>5.0067628678965921E-2</c:v>
                </c:pt>
                <c:pt idx="6">
                  <c:v>-3.5666803395024652E-3</c:v>
                </c:pt>
                <c:pt idx="7">
                  <c:v>-7.5811506763638894E-3</c:v>
                </c:pt>
                <c:pt idx="8">
                  <c:v>-4.2640548461543607E-3</c:v>
                </c:pt>
                <c:pt idx="9">
                  <c:v>-7.510028130398261E-3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ЭЗӨ-2'!$A$55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ЭЗӨ-2'!$N$55:$AI$55</c15:sqref>
                  </c15:fullRef>
                </c:ext>
              </c:extLst>
              <c:f>'2. ЭЗӨ-2'!$Z$55:$AI$55</c:f>
              <c:numCache>
                <c:formatCode>0.0%</c:formatCode>
                <c:ptCount val="10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-1.4667849428507128E-2</c:v>
                </c:pt>
                <c:pt idx="4">
                  <c:v>-1.6676202619096213E-2</c:v>
                </c:pt>
                <c:pt idx="5">
                  <c:v>-2.472705750363223E-2</c:v>
                </c:pt>
                <c:pt idx="6">
                  <c:v>-6.6415401101840882E-2</c:v>
                </c:pt>
                <c:pt idx="7">
                  <c:v>-4.2074429949469368E-2</c:v>
                </c:pt>
                <c:pt idx="8">
                  <c:v>-3.2373407528513459E-3</c:v>
                </c:pt>
                <c:pt idx="9">
                  <c:v>-2.5833398028265665E-2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ЭЗӨ-2'!$A$50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ЭЗӨ-2'!$N$1:$AI$2</c15:sqref>
                  </c15:fullRef>
                </c:ext>
              </c:extLst>
              <c:f>'2. ЭЗӨ-2'!$Z$1:$AI$2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ЭЗӨ-2'!$N$50:$AI$50</c15:sqref>
                  </c15:fullRef>
                </c:ext>
              </c:extLst>
              <c:f>'2. ЭЗӨ-2'!$Z$50:$AI$50</c:f>
              <c:numCache>
                <c:formatCode>0.0%</c:formatCode>
                <c:ptCount val="10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0.13301756619216426</c:v>
                </c:pt>
                <c:pt idx="9">
                  <c:v>0.17516560385547689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761546082581903"/>
          <c:y val="1.619685009112842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>
    <tabColor theme="7" tint="0.39997558519241921"/>
  </sheetPr>
  <sheetViews>
    <sheetView zoomScale="8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7EA6A7"/>
  </sheetPr>
  <sheetViews>
    <sheetView tabSelected="1" zoomScale="70" workbookViewId="0"/>
  </sheetViews>
  <customSheetViews>
    <customSheetView guid="{54FD4859-4825-49C8-AF88-E7B792413D64}" scale="78" zoomToFit="1">
      <pageMargins left="0" right="0" top="0" bottom="0" header="0" footer="0"/>
    </customSheetView>
    <customSheetView guid="{8D4EA38E-ED42-44A9-9431-B3D4F6087B53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>
    <tabColor rgb="FF7EA6A7"/>
  </sheetPr>
  <sheetViews>
    <sheetView zoomScale="70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>
    <tabColor rgb="FF7EA6A7"/>
  </sheetPr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E59CB1-A2D7-427F-B59E-B46901335B20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F6E8D9-C2D6-466E-BF49-792954FD73BA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01E4DA-CEF3-4414-8AE6-D6F91CFB1A91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F405F28-C338-4205-BB88-673D1EA9A62F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3F780B-3486-4138-B663-F82E46A4427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18A466-1113-4602-A01B-91099F1C4B1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49A5D5-E63A-4C89-A309-5FB9ADDD7994}">
  <sheetPr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003D6F1-4E73-4A06-8C92-3F77A1152824}">
  <sheetPr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09A89F-78F7-4F8F-A186-CBE987791CB2}">
  <sheetPr>
    <tabColor theme="7" tint="0.39997558519241921"/>
  </sheetPr>
  <sheetViews>
    <sheetView zoomScale="8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6B1CD5D-727B-408D-B3E6-5979A289FAE9}">
  <sheetPr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351CAD4-A37B-4305-9159-B623C0B1F8E7}">
  <sheetPr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>
    <tabColor theme="4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F00-000000000000}">
  <sheetPr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000-000000000000}">
  <sheetPr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638D59-8033-4021-BE38-0CCC3A8FB1D5}">
  <sheetPr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>
    <tabColor rgb="FF006666"/>
  </sheetPr>
  <sheetViews>
    <sheetView zoomScale="85" workbookViewId="0"/>
  </sheetViews>
  <customSheetViews>
    <customSheetView guid="{54FD4859-4825-49C8-AF88-E7B792413D64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8D4EA38E-ED42-44A9-9431-B3D4F6087B53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>
    <tabColor rgb="FF006666"/>
  </sheetPr>
  <sheetViews>
    <sheetView zoomScale="103" workbookViewId="0" zoomToFit="1"/>
  </sheetViews>
  <customSheetViews>
    <customSheetView guid="{54FD4859-4825-49C8-AF88-E7B792413D64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8D4EA38E-ED42-44A9-9431-B3D4F6087B53}" scale="55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7" tint="0.39997558519241921"/>
  </sheetPr>
  <sheetViews>
    <sheetView zoomScale="85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71F9B2-FF9D-4B9F-8E5F-AF46D0F47095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0.0581</cdr:x>
      <cdr:y>0.04014</cdr:y>
    </cdr:from>
    <cdr:to>
      <cdr:x>0.1831</cdr:x>
      <cdr:y>0.1832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3024" y="252340"/>
          <a:ext cx="1082146" cy="8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0.24335</cdr:x>
      <cdr:y>0.47756</cdr:y>
    </cdr:from>
    <cdr:to>
      <cdr:x>0.43669</cdr:x>
      <cdr:y>0.59075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57960B3-D3F0-4EF3-3879-BF00A4007552}"/>
            </a:ext>
          </a:extLst>
        </cdr:cNvPr>
        <cdr:cNvGrpSpPr/>
      </cdr:nvGrpSpPr>
      <cdr:grpSpPr>
        <a:xfrm xmlns:a="http://schemas.openxmlformats.org/drawingml/2006/main">
          <a:off x="2110660" y="3007532"/>
          <a:ext cx="1676907" cy="712838"/>
          <a:chOff x="3480417" y="3183560"/>
          <a:chExt cx="1536369" cy="945490"/>
        </a:xfrm>
      </cdr:grpSpPr>
      <cdr:cxnSp macro="">
        <cdr:nvCxnSpPr>
          <cdr:cNvPr id="17" name="Straight Connector 16">
            <a:extLst xmlns:a="http://schemas.openxmlformats.org/drawingml/2006/main">
              <a:ext uri="{FF2B5EF4-FFF2-40B4-BE49-F238E27FC236}">
                <a16:creationId xmlns:a16="http://schemas.microsoft.com/office/drawing/2014/main" id="{A824C023-10F4-E57C-9B8B-1D57E14EE532}"/>
              </a:ext>
            </a:extLst>
          </cdr:cNvPr>
          <cdr:cNvCxnSpPr/>
        </cdr:nvCxnSpPr>
        <cdr:spPr>
          <a:xfrm xmlns:a="http://schemas.openxmlformats.org/drawingml/2006/main">
            <a:off x="3480417" y="3183560"/>
            <a:ext cx="2476" cy="940757"/>
          </a:xfrm>
          <a:prstGeom xmlns:a="http://schemas.openxmlformats.org/drawingml/2006/main" prst="line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Connector 19">
            <a:extLst xmlns:a="http://schemas.openxmlformats.org/drawingml/2006/main">
              <a:ext uri="{FF2B5EF4-FFF2-40B4-BE49-F238E27FC236}">
                <a16:creationId xmlns:a16="http://schemas.microsoft.com/office/drawing/2014/main" id="{1FC653AA-216A-A2AF-A4A2-E8438B5A442C}"/>
              </a:ext>
            </a:extLst>
          </cdr:cNvPr>
          <cdr:cNvCxnSpPr/>
        </cdr:nvCxnSpPr>
        <cdr:spPr>
          <a:xfrm xmlns:a="http://schemas.openxmlformats.org/drawingml/2006/main" flipH="1">
            <a:off x="5015423" y="3190680"/>
            <a:ext cx="1363" cy="938370"/>
          </a:xfrm>
          <a:prstGeom xmlns:a="http://schemas.openxmlformats.org/drawingml/2006/main" prst="straightConnector1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505156</xdr:colOff>
      <xdr:row>22</xdr:row>
      <xdr:rowOff>115829</xdr:rowOff>
    </xdr:from>
    <xdr:to>
      <xdr:col>153</xdr:col>
      <xdr:colOff>260765</xdr:colOff>
      <xdr:row>39</xdr:row>
      <xdr:rowOff>79461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33114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0.96593</cdr:x>
      <cdr:y>0.06439</cdr:y>
    </cdr:from>
    <cdr:to>
      <cdr:x>1</cdr:x>
      <cdr:y>0.54765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6737D50-95D9-C955-85C6-8B1BB12307AA}"/>
            </a:ext>
          </a:extLst>
        </cdr:cNvPr>
        <cdr:cNvSpPr txBox="1"/>
      </cdr:nvSpPr>
      <cdr:spPr>
        <a:xfrm xmlns:a="http://schemas.openxmlformats.org/drawingml/2006/main" rot="16200000">
          <a:off x="6998798" y="1779098"/>
          <a:ext cx="3042631" cy="295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NEER, REER</a:t>
          </a:r>
          <a:r>
            <a:rPr lang="en-US" sz="8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mn-MN" sz="800" baseline="0">
              <a:latin typeface="Times New Roman" panose="02020603050405020304" pitchFamily="18" charset="0"/>
              <a:cs typeface="Times New Roman" panose="02020603050405020304" pitchFamily="18" charset="0"/>
            </a:rPr>
            <a:t>чангарах </a:t>
          </a:r>
          <a:endParaRPr lang="en-US" sz="8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0.96937</cdr:x>
      <cdr:y>0.28041</cdr:y>
    </cdr:from>
    <cdr:to>
      <cdr:x>0.98699</cdr:x>
      <cdr:y>0.35913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230792" y="1936945"/>
          <a:ext cx="495623" cy="152726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33114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33114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26929" cy="5184321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26929" cy="518432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26929" cy="518432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219634</xdr:colOff>
      <xdr:row>2</xdr:row>
      <xdr:rowOff>190501</xdr:rowOff>
    </xdr:from>
    <xdr:to>
      <xdr:col>16</xdr:col>
      <xdr:colOff>357187</xdr:colOff>
      <xdr:row>29</xdr:row>
      <xdr:rowOff>95249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F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89038</xdr:colOff>
      <xdr:row>2</xdr:row>
      <xdr:rowOff>38928</xdr:rowOff>
    </xdr:from>
    <xdr:to>
      <xdr:col>14</xdr:col>
      <xdr:colOff>478804</xdr:colOff>
      <xdr:row>17</xdr:row>
      <xdr:rowOff>113119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14</xdr:col>
      <xdr:colOff>389766</xdr:colOff>
      <xdr:row>35</xdr:row>
      <xdr:rowOff>74191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724FA0-93D9-4DC7-A1C6-ADF03F47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14</xdr:col>
      <xdr:colOff>267238</xdr:colOff>
      <xdr:row>31</xdr:row>
      <xdr:rowOff>76920</xdr:rowOff>
    </xdr:from>
    <xdr:to>
      <xdr:col>28</xdr:col>
      <xdr:colOff>428066</xdr:colOff>
      <xdr:row>51</xdr:row>
      <xdr:rowOff>11219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0.60377</cdr:x>
      <cdr:y>0.01663</cdr:y>
    </cdr:from>
    <cdr:to>
      <cdr:x>0.9895</cdr:x>
      <cdr:y>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990436" y="62584"/>
          <a:ext cx="2549419" cy="3700765"/>
        </a:xfrm>
        <a:prstGeom xmlns:a="http://schemas.openxmlformats.org/drawingml/2006/main" prst="rect">
          <a:avLst/>
        </a:prstGeom>
        <a:solidFill xmlns:a="http://schemas.openxmlformats.org/drawingml/2006/main">
          <a:srgbClr val="68A5A5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5882" cy="6293971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49730" cy="628135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68" name="Chart 1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21759</xdr:colOff>
      <xdr:row>30</xdr:row>
      <xdr:rowOff>28448</xdr:rowOff>
    </xdr:from>
    <xdr:to>
      <xdr:col>16</xdr:col>
      <xdr:colOff>494707</xdr:colOff>
      <xdr:row>51</xdr:row>
      <xdr:rowOff>107826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0.04688</cdr:x>
      <cdr:y>0.03441</cdr:y>
    </cdr:from>
    <cdr:to>
      <cdr:x>0.0842</cdr:x>
      <cdr:y>0.09543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900" y="209165"/>
          <a:ext cx="347087" cy="370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anbold.g\OneDrive%20-%20&#1052;&#1086;&#1085;&#1075;&#1086;&#1083;&#1073;&#1072;&#1085;&#1082;\GDP%20-%20expenditure%20method\2.%20Working%20file\2024.II\WF2.0%20-%202408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</sheetNames>
    <sheetDataSet>
      <sheetData sheetId="0">
        <row r="7">
          <cell r="CO7" t="str">
            <v>II улирал</v>
          </cell>
          <cell r="CP7" t="str">
            <v>III улирал</v>
          </cell>
          <cell r="CQ7" t="str">
            <v>IV улирал</v>
          </cell>
        </row>
        <row r="8">
          <cell r="CM8">
            <v>2019</v>
          </cell>
          <cell r="CN8">
            <v>7.7331209300000001</v>
          </cell>
          <cell r="CO8">
            <v>10.296971590000002</v>
          </cell>
          <cell r="CP8">
            <v>10.598783920000001</v>
          </cell>
          <cell r="CQ8">
            <v>7.8378873899999997</v>
          </cell>
        </row>
        <row r="9">
          <cell r="CM9">
            <v>2020</v>
          </cell>
          <cell r="CN9">
            <v>3.121642408</v>
          </cell>
          <cell r="CO9">
            <v>5.5316059100000015</v>
          </cell>
          <cell r="CP9">
            <v>11.168482148999999</v>
          </cell>
          <cell r="CQ9">
            <v>8.765368350000001</v>
          </cell>
        </row>
        <row r="10">
          <cell r="CM10">
            <v>2021</v>
          </cell>
          <cell r="CN10">
            <v>6.6718142599999997</v>
          </cell>
          <cell r="CO10">
            <v>2.6157877000000003</v>
          </cell>
          <cell r="CP10">
            <v>2.7018618999999999</v>
          </cell>
          <cell r="CQ10">
            <v>3.7186242000000003</v>
          </cell>
        </row>
        <row r="11">
          <cell r="CM11">
            <v>2022</v>
          </cell>
          <cell r="CN11">
            <v>2.5231590000000002</v>
          </cell>
          <cell r="CO11">
            <v>5.5582000000000003</v>
          </cell>
          <cell r="CP11">
            <v>10.937329999999999</v>
          </cell>
          <cell r="CQ11">
            <v>12.667369999999998</v>
          </cell>
        </row>
        <row r="12">
          <cell r="CM12">
            <v>2023</v>
          </cell>
          <cell r="CN12">
            <v>13.78065</v>
          </cell>
          <cell r="CO12">
            <v>14.569993570000001</v>
          </cell>
          <cell r="CP12">
            <v>18.490616329000002</v>
          </cell>
          <cell r="CQ12">
            <v>19.860791461999998</v>
          </cell>
        </row>
        <row r="13">
          <cell r="CM13">
            <v>2024</v>
          </cell>
          <cell r="CN13">
            <v>17.65884153</v>
          </cell>
          <cell r="CO13">
            <v>21.78784022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BoP"/>
      <sheetName val="RES"/>
      <sheetName val="Input"/>
      <sheetName val="Trade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M63">
            <v>1.2700379815221203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L47">
            <v>125</v>
          </cell>
          <cell r="M47">
            <v>102.5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L48">
            <v>110.6</v>
          </cell>
          <cell r="M48">
            <v>94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L77">
            <v>2142.1275669999995</v>
          </cell>
          <cell r="M77">
            <v>2158.1275669999995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L25">
            <v>314.62</v>
          </cell>
          <cell r="M25">
            <v>271.82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L35">
            <v>125</v>
          </cell>
          <cell r="M35">
            <v>102.5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L36">
            <v>110.6</v>
          </cell>
          <cell r="M36">
            <v>94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H15">
            <v>2</v>
          </cell>
          <cell r="I15">
            <v>1.8</v>
          </cell>
        </row>
        <row r="20">
          <cell r="H20">
            <v>20.164761461017058</v>
          </cell>
          <cell r="I20">
            <v>20.864686726105855</v>
          </cell>
        </row>
        <row r="27">
          <cell r="H27">
            <v>9.6963726549992906</v>
          </cell>
          <cell r="I27">
            <v>11.308944379938051</v>
          </cell>
        </row>
        <row r="35">
          <cell r="H35">
            <v>-1.313811729919371</v>
          </cell>
          <cell r="I35">
            <v>-1.1989741412917432</v>
          </cell>
        </row>
        <row r="42">
          <cell r="H42">
            <v>-1.313811729919371</v>
          </cell>
          <cell r="I42">
            <v>-1.1989741412917432</v>
          </cell>
        </row>
        <row r="48">
          <cell r="H48">
            <v>0</v>
          </cell>
          <cell r="I48">
            <v>-4.6629367034256575E-15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3">
          <cell r="H53">
            <v>18.764630778704145</v>
          </cell>
          <cell r="I53">
            <v>18.848597970520203</v>
          </cell>
        </row>
        <row r="54">
          <cell r="H54">
            <v>0</v>
          </cell>
          <cell r="I54">
            <v>0</v>
          </cell>
        </row>
        <row r="55">
          <cell r="H55">
            <v>0</v>
          </cell>
          <cell r="I55">
            <v>0</v>
          </cell>
        </row>
        <row r="58">
          <cell r="H58">
            <v>17.996802916502787</v>
          </cell>
          <cell r="I58">
            <v>18.144273524010824</v>
          </cell>
        </row>
        <row r="63">
          <cell r="H63">
            <v>0.76782786220135879</v>
          </cell>
          <cell r="I63">
            <v>0.70432444650938009</v>
          </cell>
        </row>
        <row r="68">
          <cell r="H68">
            <v>0</v>
          </cell>
          <cell r="I68">
            <v>0</v>
          </cell>
        </row>
        <row r="73">
          <cell r="H73">
            <v>2.6890943054179197</v>
          </cell>
          <cell r="I73">
            <v>2.461554252037867</v>
          </cell>
        </row>
        <row r="78">
          <cell r="H78">
            <v>21.453725084122066</v>
          </cell>
          <cell r="I78">
            <v>21.31015222255807</v>
          </cell>
        </row>
        <row r="79">
          <cell r="H79">
            <v>0</v>
          </cell>
          <cell r="I79">
            <v>0</v>
          </cell>
        </row>
        <row r="80">
          <cell r="H80">
            <v>0</v>
          </cell>
          <cell r="I80">
            <v>0</v>
          </cell>
        </row>
        <row r="87">
          <cell r="H87" t="str">
            <v>t+3</v>
          </cell>
          <cell r="I87" t="str">
            <v>t+4</v>
          </cell>
        </row>
        <row r="88">
          <cell r="H88">
            <v>2003</v>
          </cell>
          <cell r="I88">
            <v>2004</v>
          </cell>
        </row>
        <row r="92">
          <cell r="H92">
            <v>22.767536814041438</v>
          </cell>
          <cell r="I92">
            <v>22.509126363849816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8"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3">
          <cell r="H103">
            <v>1.0023503186361498</v>
          </cell>
          <cell r="I103">
            <v>0.9091276703113278</v>
          </cell>
        </row>
        <row r="109"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4">
          <cell r="H114">
            <v>13.728195323376122</v>
          </cell>
          <cell r="I114">
            <v>13.280025501231879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20">
          <cell r="H120">
            <v>309.88634690225274</v>
          </cell>
          <cell r="I120">
            <v>379.97248813671615</v>
          </cell>
        </row>
        <row r="126">
          <cell r="H126">
            <v>756.61744354341306</v>
          </cell>
          <cell r="I126">
            <v>784.84948858783639</v>
          </cell>
        </row>
        <row r="131">
          <cell r="H131">
            <v>1066.5037904456658</v>
          </cell>
          <cell r="I131">
            <v>1164.8219767245525</v>
          </cell>
        </row>
        <row r="137">
          <cell r="H137">
            <v>6.5</v>
          </cell>
          <cell r="I137">
            <v>6.5</v>
          </cell>
        </row>
        <row r="142">
          <cell r="H142">
            <v>3881.0782295088306</v>
          </cell>
          <cell r="I142">
            <v>4188.4106318049153</v>
          </cell>
        </row>
      </sheetData>
      <sheetData sheetId="21" refreshError="1">
        <row r="13">
          <cell r="A13" t="str">
            <v xml:space="preserve">  Outcome</v>
          </cell>
        </row>
        <row r="16">
          <cell r="H16">
            <v>1345.1586966538114</v>
          </cell>
          <cell r="I16">
            <v>1410.2875956582495</v>
          </cell>
        </row>
        <row r="21">
          <cell r="H21">
            <v>-0.49435367053664026</v>
          </cell>
          <cell r="I21">
            <v>6.2903218870161925</v>
          </cell>
        </row>
        <row r="26">
          <cell r="H26">
            <v>7.8228476366122512</v>
          </cell>
          <cell r="I26">
            <v>4.6198286278781309</v>
          </cell>
        </row>
        <row r="31">
          <cell r="H31">
            <v>1.9069673191340453</v>
          </cell>
          <cell r="I31">
            <v>1.7140327286124357</v>
          </cell>
        </row>
        <row r="36">
          <cell r="H36">
            <v>9.4779167245429008E-3</v>
          </cell>
          <cell r="I36">
            <v>0.23542053606022684</v>
          </cell>
        </row>
        <row r="42">
          <cell r="H42">
            <v>168.44391206688175</v>
          </cell>
          <cell r="I42">
            <v>176.34363148371631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8"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4"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K56" t="str">
            <v>+adjustment for rounding</v>
          </cell>
        </row>
        <row r="59"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5"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K67" t="str">
            <v>-current official transfers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>
            <v>0</v>
          </cell>
          <cell r="I73">
            <v>0</v>
          </cell>
        </row>
        <row r="79">
          <cell r="H79" t="str">
            <v>t+3</v>
          </cell>
          <cell r="I79" t="str">
            <v>t+4</v>
          </cell>
        </row>
        <row r="80">
          <cell r="H80">
            <v>2003</v>
          </cell>
          <cell r="I80">
            <v>2004</v>
          </cell>
        </row>
        <row r="83"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9"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4">
          <cell r="H94">
            <v>0</v>
          </cell>
          <cell r="I94">
            <v>0</v>
          </cell>
        </row>
        <row r="100"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6">
          <cell r="H106">
            <v>73.45396098828013</v>
          </cell>
          <cell r="I106">
            <v>70.104054778378284</v>
          </cell>
        </row>
        <row r="111"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0</v>
          </cell>
          <cell r="I118">
            <v>0</v>
          </cell>
        </row>
        <row r="123">
          <cell r="H123" t="str">
            <v>t+3</v>
          </cell>
          <cell r="I123" t="str">
            <v>t+4</v>
          </cell>
        </row>
        <row r="124">
          <cell r="H124">
            <v>2003</v>
          </cell>
          <cell r="I124">
            <v>2004</v>
          </cell>
        </row>
        <row r="128"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3">
          <cell r="H133">
            <v>0</v>
          </cell>
          <cell r="I133">
            <v>0</v>
          </cell>
        </row>
        <row r="138"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3"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9">
          <cell r="H149">
            <v>0</v>
          </cell>
          <cell r="I149">
            <v>0</v>
          </cell>
        </row>
        <row r="155">
          <cell r="H155">
            <v>0</v>
          </cell>
          <cell r="I155">
            <v>0</v>
          </cell>
        </row>
        <row r="159"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5">
          <cell r="H165">
            <v>0</v>
          </cell>
          <cell r="I165">
            <v>0</v>
          </cell>
        </row>
        <row r="170">
          <cell r="H170">
            <v>22.880099982329785</v>
          </cell>
          <cell r="I170">
            <v>37.152067507180433</v>
          </cell>
        </row>
        <row r="171">
          <cell r="H171">
            <v>0</v>
          </cell>
          <cell r="I171">
            <v>0</v>
          </cell>
        </row>
        <row r="172">
          <cell r="H172">
            <v>0</v>
          </cell>
          <cell r="I172">
            <v>0</v>
          </cell>
        </row>
        <row r="175">
          <cell r="H175">
            <v>462.16234861384498</v>
          </cell>
          <cell r="I175">
            <v>500.01279923901808</v>
          </cell>
        </row>
        <row r="180">
          <cell r="H180">
            <v>23.335139406292438</v>
          </cell>
          <cell r="I180">
            <v>24.938655552308337</v>
          </cell>
        </row>
        <row r="185"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90">
          <cell r="H190">
            <v>2046.5860803969363</v>
          </cell>
          <cell r="I190">
            <v>2150.1481336352026</v>
          </cell>
        </row>
        <row r="195">
          <cell r="H195">
            <v>4461.3547552864629</v>
          </cell>
          <cell r="I195">
            <v>4813.5175142031758</v>
          </cell>
        </row>
        <row r="201">
          <cell r="H201">
            <v>869.93266449164662</v>
          </cell>
          <cell r="I201">
            <v>870.13511833004304</v>
          </cell>
        </row>
      </sheetData>
      <sheetData sheetId="22" refreshError="1"/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ource Data (Current)"/>
      <sheetName val="Complete Data Set (Annual)"/>
      <sheetName val="Gas 2004"/>
      <sheetName val="IN"/>
      <sheetName val="IN-HUB"/>
      <sheetName val="OUT-HUB"/>
      <sheetName val="Impact CI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comments"/>
      <sheetName val="Module1"/>
      <sheetName val="Module2"/>
      <sheetName val="T9SR_bop (2)"/>
      <sheetName val="Gas"/>
      <sheetName val="IN-Q"/>
      <sheetName val="IN_TRE"/>
      <sheetName val="Sheet1"/>
      <sheetName val="T1SR"/>
      <sheetName val="T1SR_b"/>
      <sheetName val="Chart1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"/>
      <sheetName val="GAS Dec04"/>
      <sheetName val="GAS March 05"/>
      <sheetName val="T3SR_bop"/>
      <sheetName val="fondo promedio"/>
      <sheetName val="GRÁFICO DE FONDO POR AFILIADO"/>
      <sheetName val="A Current Data"/>
      <sheetName val="Current"/>
      <sheetName val="MSRV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Маркетинг"/>
      <sheetName val="Adminstration Budget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 rate bloom"/>
      <sheetName val="EX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>
    <tabColor theme="7" tint="0.39997558519241921"/>
    <pageSetUpPr autoPageBreaks="0"/>
  </sheetPr>
  <dimension ref="A1:AA30"/>
  <sheetViews>
    <sheetView zoomScale="55" zoomScaleNormal="55" workbookViewId="0">
      <selection activeCell="Q12" sqref="Q12"/>
    </sheetView>
  </sheetViews>
  <sheetFormatPr defaultColWidth="9.42578125" defaultRowHeight="15"/>
  <cols>
    <col min="1" max="1" width="20.140625" style="246" customWidth="1"/>
    <col min="2" max="2" width="10" style="246" customWidth="1"/>
    <col min="3" max="3" width="10.28515625" style="246" bestFit="1" customWidth="1"/>
    <col min="4" max="4" width="9.42578125" style="246" customWidth="1"/>
    <col min="5" max="7" width="9.42578125" style="246"/>
    <col min="8" max="8" width="10.42578125" style="246" bestFit="1" customWidth="1"/>
    <col min="9" max="9" width="9" style="246" customWidth="1"/>
    <col min="10" max="10" width="11.85546875" style="246" bestFit="1" customWidth="1"/>
    <col min="11" max="16384" width="9.42578125" style="246"/>
  </cols>
  <sheetData>
    <row r="1" spans="1:21" s="245" customFormat="1">
      <c r="A1" s="306" t="s">
        <v>0</v>
      </c>
      <c r="B1" s="306"/>
    </row>
    <row r="2" spans="1:21" s="245" customFormat="1">
      <c r="B2" s="520">
        <v>2022</v>
      </c>
      <c r="C2" s="520"/>
      <c r="D2" s="520"/>
      <c r="E2" s="520"/>
      <c r="F2" s="520">
        <v>2023</v>
      </c>
      <c r="G2" s="520"/>
      <c r="H2" s="520"/>
      <c r="I2" s="520"/>
      <c r="J2" s="520">
        <v>2024</v>
      </c>
      <c r="K2" s="520"/>
      <c r="L2" s="520"/>
      <c r="M2" s="520"/>
      <c r="N2" s="520">
        <v>2025</v>
      </c>
      <c r="O2" s="520"/>
      <c r="P2" s="520"/>
      <c r="Q2" s="520"/>
      <c r="R2" s="520">
        <v>2026</v>
      </c>
      <c r="S2" s="520"/>
      <c r="T2" s="520"/>
      <c r="U2" s="520"/>
    </row>
    <row r="3" spans="1:21" s="245" customFormat="1">
      <c r="B3" s="245" t="str">
        <f>ROMAN(1)</f>
        <v>I</v>
      </c>
      <c r="C3" s="245" t="str">
        <f>ROMAN(2)</f>
        <v>II</v>
      </c>
      <c r="D3" s="245" t="str">
        <f>ROMAN(3)</f>
        <v>III</v>
      </c>
      <c r="E3" s="245" t="str">
        <f>ROMAN(4)</f>
        <v>IV</v>
      </c>
      <c r="F3" s="245" t="str">
        <f>ROMAN(1)</f>
        <v>I</v>
      </c>
      <c r="G3" s="245" t="str">
        <f>ROMAN(2)</f>
        <v>II</v>
      </c>
      <c r="H3" s="245" t="str">
        <f>ROMAN(3)</f>
        <v>III</v>
      </c>
      <c r="I3" s="245" t="str">
        <f>ROMAN(4)</f>
        <v>IV</v>
      </c>
      <c r="J3" s="245" t="str">
        <f>ROMAN(1)</f>
        <v>I</v>
      </c>
      <c r="K3" s="245" t="str">
        <f>ROMAN(2)</f>
        <v>II</v>
      </c>
      <c r="L3" s="245" t="str">
        <f>ROMAN(3)</f>
        <v>III</v>
      </c>
      <c r="M3" s="245" t="str">
        <f>ROMAN(4)</f>
        <v>IV</v>
      </c>
      <c r="N3" s="245" t="str">
        <f>ROMAN(1)</f>
        <v>I</v>
      </c>
      <c r="O3" s="245" t="s">
        <v>1</v>
      </c>
      <c r="P3" s="245" t="s">
        <v>2</v>
      </c>
      <c r="Q3" s="245" t="s">
        <v>3</v>
      </c>
      <c r="R3" s="245" t="s">
        <v>4</v>
      </c>
      <c r="S3" s="245" t="s">
        <v>1</v>
      </c>
      <c r="T3" s="245" t="s">
        <v>2</v>
      </c>
      <c r="U3" s="245" t="s">
        <v>3</v>
      </c>
    </row>
    <row r="4" spans="1:21" s="245" customFormat="1">
      <c r="A4" s="245" t="s">
        <v>5</v>
      </c>
    </row>
    <row r="5" spans="1:21" s="245" customFormat="1">
      <c r="A5" s="245" t="s">
        <v>6</v>
      </c>
      <c r="B5" s="345">
        <v>0.15624487200000001</v>
      </c>
      <c r="C5" s="127">
        <v>0.16161045200000002</v>
      </c>
      <c r="D5" s="127">
        <v>0.14888420800000002</v>
      </c>
      <c r="E5" s="127">
        <v>0.13994030099999999</v>
      </c>
      <c r="F5" s="127">
        <v>0.12077133200000001</v>
      </c>
      <c r="G5" s="127">
        <v>0.10635452300000001</v>
      </c>
      <c r="H5" s="127">
        <v>9.9334958600000009E-2</v>
      </c>
      <c r="I5" s="127">
        <v>9.1643905900000003E-2</v>
      </c>
      <c r="J5" s="370">
        <v>7.403511530000001E-2</v>
      </c>
      <c r="K5" s="370">
        <v>5.4821658500000002E-2</v>
      </c>
      <c r="L5" s="370">
        <v>4.5757864699999998E-2</v>
      </c>
      <c r="M5" s="370">
        <v>4.2298050099999998E-2</v>
      </c>
      <c r="N5" s="370">
        <v>4.3902023700000001E-2</v>
      </c>
      <c r="O5" s="370">
        <v>5.0894163499999999E-2</v>
      </c>
      <c r="P5" s="370">
        <v>4.5357519200000002E-2</v>
      </c>
      <c r="Q5" s="370">
        <v>3.5992765699999998E-2</v>
      </c>
      <c r="R5" s="370">
        <v>2.92724444E-2</v>
      </c>
      <c r="S5" s="370">
        <v>2.3362417699999999E-2</v>
      </c>
      <c r="T5" s="370">
        <v>1.8775043599999999E-2</v>
      </c>
      <c r="U5" s="370">
        <v>1.4780679499999998E-2</v>
      </c>
    </row>
    <row r="6" spans="1:21" s="245" customFormat="1">
      <c r="A6" s="245" t="s">
        <v>7</v>
      </c>
      <c r="B6" s="345">
        <v>0</v>
      </c>
      <c r="C6" s="127">
        <v>0</v>
      </c>
      <c r="D6" s="127">
        <v>0</v>
      </c>
      <c r="E6" s="127">
        <v>-9.9999999392252895E-10</v>
      </c>
      <c r="F6" s="127">
        <v>0</v>
      </c>
      <c r="G6" s="127">
        <v>9.9999999392252895E-10</v>
      </c>
      <c r="H6" s="127">
        <v>3.9999999756901163E-10</v>
      </c>
      <c r="I6" s="127">
        <v>5.9999999635351737E-10</v>
      </c>
      <c r="J6" s="370">
        <v>8.9999999453027616E-10</v>
      </c>
      <c r="K6" s="370">
        <v>2.1999999955113481E-9</v>
      </c>
      <c r="L6" s="370">
        <v>4.3580713000000056E-3</v>
      </c>
      <c r="M6" s="370">
        <v>8.3933481000000049E-3</v>
      </c>
      <c r="N6" s="370">
        <v>1.2699741700000003E-2</v>
      </c>
      <c r="O6" s="370">
        <v>1.71225162E-2</v>
      </c>
      <c r="P6" s="370">
        <v>1.9281744500000003E-2</v>
      </c>
      <c r="Q6" s="370">
        <v>2.0367101400000004E-2</v>
      </c>
      <c r="R6" s="370">
        <v>2.0927106399999999E-2</v>
      </c>
      <c r="S6" s="370">
        <v>2.1192598499999996E-2</v>
      </c>
      <c r="T6" s="370">
        <v>2.1306010900000002E-2</v>
      </c>
      <c r="U6" s="370">
        <v>2.1332495700000002E-2</v>
      </c>
    </row>
    <row r="7" spans="1:21" s="245" customFormat="1">
      <c r="A7" s="245" t="s">
        <v>8</v>
      </c>
      <c r="B7" s="345">
        <v>-1.0000000116860974E-9</v>
      </c>
      <c r="C7" s="127">
        <v>0</v>
      </c>
      <c r="D7" s="127">
        <v>0</v>
      </c>
      <c r="E7" s="127">
        <v>-1.0000000116860974E-9</v>
      </c>
      <c r="F7" s="127">
        <v>0</v>
      </c>
      <c r="G7" s="127">
        <v>0</v>
      </c>
      <c r="H7" s="127">
        <v>1.9999999878450582E-10</v>
      </c>
      <c r="I7" s="127">
        <v>3.9999999756901163E-10</v>
      </c>
      <c r="J7" s="370">
        <v>5.0000000584304868E-10</v>
      </c>
      <c r="K7" s="370">
        <v>1.3000000009810718E-9</v>
      </c>
      <c r="L7" s="370">
        <v>2.483820199999993E-3</v>
      </c>
      <c r="M7" s="370">
        <v>4.7981678000000019E-3</v>
      </c>
      <c r="N7" s="370">
        <v>7.2831715999999956E-3</v>
      </c>
      <c r="O7" s="370">
        <v>9.8509381000000049E-3</v>
      </c>
      <c r="P7" s="370">
        <v>1.1111575499999997E-2</v>
      </c>
      <c r="Q7" s="370">
        <v>1.1747995199999996E-2</v>
      </c>
      <c r="R7" s="370">
        <v>1.2077244900000004E-2</v>
      </c>
      <c r="S7" s="370">
        <v>1.2233999500000002E-2</v>
      </c>
      <c r="T7" s="370">
        <v>1.2301399599999999E-2</v>
      </c>
      <c r="U7" s="370">
        <v>1.2317715099999998E-2</v>
      </c>
    </row>
    <row r="8" spans="1:21" s="245" customFormat="1">
      <c r="A8" s="245" t="s">
        <v>9</v>
      </c>
      <c r="B8" s="345">
        <v>0</v>
      </c>
      <c r="C8" s="127">
        <v>0</v>
      </c>
      <c r="D8" s="127">
        <v>0</v>
      </c>
      <c r="E8" s="127">
        <v>0</v>
      </c>
      <c r="F8" s="127">
        <v>-2.2508300000000146E-4</v>
      </c>
      <c r="G8" s="127">
        <v>7.1120499999999254E-4</v>
      </c>
      <c r="H8" s="127">
        <v>-4.3351440000000352E-4</v>
      </c>
      <c r="I8" s="127">
        <v>-2.9332880000000118E-4</v>
      </c>
      <c r="J8" s="370">
        <v>3.165094999999951E-4</v>
      </c>
      <c r="K8" s="370">
        <v>-5.4908400000002186E-5</v>
      </c>
      <c r="L8" s="370">
        <v>2.1020196000000003E-3</v>
      </c>
      <c r="M8" s="370">
        <v>4.0688366000000012E-3</v>
      </c>
      <c r="N8" s="370">
        <v>6.1356730000000055E-3</v>
      </c>
      <c r="O8" s="370">
        <v>8.2032877999999969E-3</v>
      </c>
      <c r="P8" s="370">
        <v>9.0465375000000053E-3</v>
      </c>
      <c r="Q8" s="370">
        <v>9.2258675000000071E-3</v>
      </c>
      <c r="R8" s="370">
        <v>9.0364517999999977E-3</v>
      </c>
      <c r="S8" s="370">
        <v>8.5959350999999986E-3</v>
      </c>
      <c r="T8" s="370">
        <v>7.9951128999999985E-3</v>
      </c>
      <c r="U8" s="370">
        <v>7.2961105999999991E-3</v>
      </c>
    </row>
    <row r="9" spans="1:21" s="245" customFormat="1">
      <c r="A9" s="245">
        <v>0.3</v>
      </c>
      <c r="B9" s="345">
        <v>0</v>
      </c>
      <c r="C9" s="127">
        <v>-1.0000000116860974E-9</v>
      </c>
      <c r="D9" s="127">
        <v>0</v>
      </c>
      <c r="E9" s="127">
        <v>-9.9999999392252895E-10</v>
      </c>
      <c r="F9" s="127">
        <v>2.2508300000000146E-4</v>
      </c>
      <c r="G9" s="127">
        <v>-7.1120499999999254E-4</v>
      </c>
      <c r="H9" s="127">
        <v>4.3351469999999284E-4</v>
      </c>
      <c r="I9" s="127">
        <v>2.9332940000001526E-4</v>
      </c>
      <c r="J9" s="370">
        <v>-3.165086000000006E-4</v>
      </c>
      <c r="K9" s="370">
        <v>5.4910499999998308E-5</v>
      </c>
      <c r="L9" s="370">
        <v>2.1062218000000056E-3</v>
      </c>
      <c r="M9" s="370">
        <v>4.0845370999999988E-3</v>
      </c>
      <c r="N9" s="370">
        <v>6.2789607999999934E-3</v>
      </c>
      <c r="O9" s="370">
        <v>8.6405913000000105E-3</v>
      </c>
      <c r="P9" s="370">
        <v>9.9836256999999932E-3</v>
      </c>
      <c r="Q9" s="370">
        <v>1.0912598799999991E-2</v>
      </c>
      <c r="R9" s="370">
        <v>1.1676856100000004E-2</v>
      </c>
      <c r="S9" s="370">
        <v>1.2392144000000008E-2</v>
      </c>
      <c r="T9" s="370">
        <v>1.3111829400000002E-2</v>
      </c>
      <c r="U9" s="370">
        <v>1.3840542500000002E-2</v>
      </c>
    </row>
    <row r="10" spans="1:21" s="245" customFormat="1">
      <c r="A10" s="245">
        <v>0.6</v>
      </c>
      <c r="B10" s="345">
        <v>0</v>
      </c>
      <c r="C10" s="127">
        <v>0</v>
      </c>
      <c r="D10" s="127">
        <v>0</v>
      </c>
      <c r="E10" s="127">
        <v>-9.9999999392252895E-10</v>
      </c>
      <c r="F10" s="127">
        <v>0</v>
      </c>
      <c r="G10" s="127">
        <v>0</v>
      </c>
      <c r="H10" s="127">
        <v>1.9999999878450582E-10</v>
      </c>
      <c r="I10" s="127">
        <v>2.9999998929497453E-10</v>
      </c>
      <c r="J10" s="370">
        <v>5.0000000584304868E-10</v>
      </c>
      <c r="K10" s="370">
        <v>1.2000000015888189E-9</v>
      </c>
      <c r="L10" s="370">
        <v>2.4996489000000022E-3</v>
      </c>
      <c r="M10" s="370">
        <v>4.8573134000000004E-3</v>
      </c>
      <c r="N10" s="370">
        <v>7.4189489000000023E-3</v>
      </c>
      <c r="O10" s="370">
        <v>1.00971601E-2</v>
      </c>
      <c r="P10" s="370">
        <v>1.1426162600000005E-2</v>
      </c>
      <c r="Q10" s="370">
        <v>1.2102611400000001E-2</v>
      </c>
      <c r="R10" s="370">
        <v>1.24543347E-2</v>
      </c>
      <c r="S10" s="370">
        <v>1.2623101899999991E-2</v>
      </c>
      <c r="T10" s="370">
        <v>1.2696531700000006E-2</v>
      </c>
      <c r="U10" s="370">
        <v>1.2715433600000008E-2</v>
      </c>
    </row>
    <row r="11" spans="1:21" s="245" customFormat="1" ht="15.75" customHeight="1">
      <c r="A11" s="245">
        <v>0.9</v>
      </c>
      <c r="B11" s="345">
        <v>-9.9999999392252895E-10</v>
      </c>
      <c r="C11" s="127">
        <v>0</v>
      </c>
      <c r="D11" s="127">
        <v>0</v>
      </c>
      <c r="E11" s="127">
        <v>-1.0000000116860974E-9</v>
      </c>
      <c r="F11" s="127">
        <v>0</v>
      </c>
      <c r="G11" s="127">
        <v>9.9999999392252895E-10</v>
      </c>
      <c r="H11" s="127">
        <v>3.0000000705854289E-10</v>
      </c>
      <c r="I11" s="127">
        <v>5.9999999635351737E-10</v>
      </c>
      <c r="J11" s="370">
        <v>8.9999999453027616E-10</v>
      </c>
      <c r="K11" s="370">
        <v>2.2000000043931321E-9</v>
      </c>
      <c r="L11" s="370">
        <v>4.414538399999994E-3</v>
      </c>
      <c r="M11" s="370">
        <v>8.6043473999999967E-3</v>
      </c>
      <c r="N11" s="370">
        <v>1.318413510000001E-2</v>
      </c>
      <c r="O11" s="370">
        <v>1.800096E-2</v>
      </c>
      <c r="P11" s="370">
        <v>2.0404123999999992E-2</v>
      </c>
      <c r="Q11" s="370">
        <v>2.1632311000000008E-2</v>
      </c>
      <c r="R11" s="370">
        <v>2.2272511699999987E-2</v>
      </c>
      <c r="S11" s="370">
        <v>2.2580870300000003E-2</v>
      </c>
      <c r="T11" s="370">
        <v>2.27157989E-2</v>
      </c>
      <c r="U11" s="370">
        <v>2.2751513999999987E-2</v>
      </c>
    </row>
    <row r="12" spans="1:21" s="306" customFormat="1" ht="14.25">
      <c r="A12" s="306" t="s">
        <v>96</v>
      </c>
      <c r="B12" s="346">
        <v>0.15624487100000001</v>
      </c>
      <c r="C12" s="307">
        <v>0.16161045200000002</v>
      </c>
      <c r="D12" s="307">
        <v>0.14888420800000002</v>
      </c>
      <c r="E12" s="307">
        <v>0.13994029899999999</v>
      </c>
      <c r="F12" s="307">
        <v>0.12054625599999999</v>
      </c>
      <c r="G12" s="307">
        <v>0.107065727</v>
      </c>
      <c r="H12" s="307">
        <v>9.8901450900000007E-2</v>
      </c>
      <c r="I12" s="307">
        <v>9.1350585399999989E-2</v>
      </c>
      <c r="J12" s="307">
        <v>7.4351626199999993E-2</v>
      </c>
      <c r="K12" s="307">
        <v>5.4766753599999995E-2</v>
      </c>
      <c r="L12" s="307">
        <v>5.4856279800000005E-2</v>
      </c>
      <c r="M12" s="307">
        <v>6.0013856299999994E-2</v>
      </c>
      <c r="N12" s="307">
        <v>7.0724379899999995E-2</v>
      </c>
      <c r="O12" s="307">
        <v>8.7049755199999995E-2</v>
      </c>
      <c r="P12" s="307">
        <v>8.5671239900000001E-2</v>
      </c>
      <c r="Q12" s="307">
        <v>7.7993389199999999E-2</v>
      </c>
      <c r="R12" s="307">
        <v>7.1883487800000007E-2</v>
      </c>
      <c r="S12" s="307">
        <v>6.5917680499999992E-2</v>
      </c>
      <c r="T12" s="307">
        <v>6.1160488800000003E-2</v>
      </c>
      <c r="U12" s="307">
        <v>5.6710551799999995E-2</v>
      </c>
    </row>
    <row r="13" spans="1:21" s="245" customFormat="1">
      <c r="B13" s="345">
        <v>3.9999999999999994E-2</v>
      </c>
      <c r="C13" s="127">
        <v>3.9999999999999994E-2</v>
      </c>
      <c r="D13" s="127">
        <v>3.9999999999999994E-2</v>
      </c>
      <c r="E13" s="127">
        <v>0.04</v>
      </c>
      <c r="F13" s="127">
        <v>0.04</v>
      </c>
      <c r="G13" s="127" t="e">
        <v>#N/A</v>
      </c>
      <c r="H13" s="127" t="e">
        <v>#N/A</v>
      </c>
      <c r="I13" s="127" t="e">
        <v>#N/A</v>
      </c>
      <c r="J13" s="127">
        <v>3.9999999999999994E-2</v>
      </c>
      <c r="K13" s="127">
        <v>3.9999999999999994E-2</v>
      </c>
      <c r="L13" s="127">
        <v>3.9999999999999994E-2</v>
      </c>
      <c r="M13" s="127">
        <v>3.9999999999999994E-2</v>
      </c>
      <c r="N13" s="127">
        <v>3.9999999999999994E-2</v>
      </c>
      <c r="O13" s="127">
        <v>3.9999999999999994E-2</v>
      </c>
      <c r="P13" s="127">
        <v>3.9999999999999994E-2</v>
      </c>
      <c r="Q13" s="127">
        <v>3.9999999999999994E-2</v>
      </c>
      <c r="R13" s="127">
        <v>3.9999999999999994E-2</v>
      </c>
      <c r="S13" s="127">
        <v>3.9999999999999994E-2</v>
      </c>
      <c r="T13" s="127">
        <v>3.9999999999999994E-2</v>
      </c>
      <c r="U13" s="127">
        <v>3.9999999999999994E-2</v>
      </c>
    </row>
    <row r="14" spans="1:21" s="245" customFormat="1">
      <c r="A14" s="245" t="s">
        <v>10</v>
      </c>
      <c r="B14" s="345">
        <v>0.06</v>
      </c>
      <c r="C14" s="127">
        <v>0.06</v>
      </c>
      <c r="D14" s="127">
        <v>0.06</v>
      </c>
      <c r="E14" s="127">
        <v>0.06</v>
      </c>
      <c r="F14" s="127">
        <v>0.06</v>
      </c>
      <c r="G14" s="127" t="e">
        <v>#N/A</v>
      </c>
      <c r="H14" s="127" t="e">
        <v>#N/A</v>
      </c>
      <c r="I14" s="127" t="e">
        <v>#N/A</v>
      </c>
      <c r="J14" s="127">
        <v>0.06</v>
      </c>
      <c r="K14" s="127">
        <v>0.06</v>
      </c>
      <c r="L14" s="127">
        <v>0.06</v>
      </c>
      <c r="M14" s="127">
        <v>0.06</v>
      </c>
      <c r="N14" s="127">
        <v>0.06</v>
      </c>
      <c r="O14" s="127">
        <v>0.06</v>
      </c>
      <c r="P14" s="127">
        <v>0.06</v>
      </c>
      <c r="Q14" s="127">
        <v>0.06</v>
      </c>
      <c r="R14" s="127">
        <v>0.06</v>
      </c>
      <c r="S14" s="127">
        <v>0.06</v>
      </c>
      <c r="T14" s="127">
        <v>0.06</v>
      </c>
      <c r="U14" s="127">
        <v>0.06</v>
      </c>
    </row>
    <row r="15" spans="1:21" s="245" customFormat="1">
      <c r="B15" s="345">
        <v>0.08</v>
      </c>
      <c r="C15" s="127">
        <v>0.08</v>
      </c>
      <c r="D15" s="127">
        <v>0.08</v>
      </c>
      <c r="E15" s="127">
        <v>0.08</v>
      </c>
      <c r="F15" s="233">
        <v>0.08</v>
      </c>
      <c r="G15" s="233" t="e">
        <v>#N/A</v>
      </c>
      <c r="H15" s="245" t="e">
        <v>#N/A</v>
      </c>
      <c r="I15" s="245" t="e">
        <v>#N/A</v>
      </c>
      <c r="J15" s="127">
        <v>0.08</v>
      </c>
      <c r="K15" s="127">
        <v>0.08</v>
      </c>
      <c r="L15" s="127">
        <v>0.08</v>
      </c>
      <c r="M15" s="127">
        <v>0.08</v>
      </c>
      <c r="N15" s="127">
        <v>0.08</v>
      </c>
      <c r="O15" s="127">
        <v>0.08</v>
      </c>
      <c r="P15" s="127">
        <v>0.08</v>
      </c>
      <c r="Q15" s="127">
        <v>0.08</v>
      </c>
      <c r="R15" s="127">
        <v>0.08</v>
      </c>
      <c r="S15" s="127">
        <v>0.08</v>
      </c>
      <c r="T15" s="127">
        <v>0.08</v>
      </c>
      <c r="U15" s="127">
        <v>0.08</v>
      </c>
    </row>
    <row r="16" spans="1:21" s="245" customFormat="1">
      <c r="B16" s="28" t="e">
        <v>#N/A</v>
      </c>
      <c r="C16" s="28" t="e">
        <v>#N/A</v>
      </c>
      <c r="D16" s="28" t="e">
        <v>#N/A</v>
      </c>
      <c r="E16" s="28" t="e">
        <v>#N/A</v>
      </c>
      <c r="F16" s="233">
        <v>9.9000000000000005E-2</v>
      </c>
      <c r="G16" s="233">
        <v>9.9000000000000005E-2</v>
      </c>
      <c r="H16" s="233">
        <v>9.9000000000000005E-2</v>
      </c>
      <c r="I16" s="233">
        <v>9.9000000000000005E-2</v>
      </c>
      <c r="J16" s="127">
        <v>9.9000000000000005E-2</v>
      </c>
      <c r="K16" s="127" t="e">
        <v>#N/A</v>
      </c>
      <c r="L16" s="127" t="e">
        <v>#N/A</v>
      </c>
      <c r="M16" s="127" t="e">
        <v>#N/A</v>
      </c>
      <c r="N16" s="127" t="e">
        <v>#N/A</v>
      </c>
      <c r="O16" s="127" t="e">
        <v>#N/A</v>
      </c>
      <c r="P16" s="127" t="e">
        <v>#N/A</v>
      </c>
      <c r="Q16" s="127" t="e">
        <v>#N/A</v>
      </c>
      <c r="R16" s="127" t="e">
        <v>#N/A</v>
      </c>
      <c r="S16" s="127" t="e">
        <v>#N/A</v>
      </c>
      <c r="T16" s="127" t="e">
        <v>#N/A</v>
      </c>
      <c r="U16" s="127" t="e">
        <v>#N/A</v>
      </c>
    </row>
    <row r="17" spans="1:27" s="245" customFormat="1">
      <c r="A17" s="245" t="s">
        <v>11</v>
      </c>
      <c r="B17" s="346">
        <v>0.15624487100000001</v>
      </c>
      <c r="C17" s="307">
        <v>0.16161045200000002</v>
      </c>
      <c r="D17" s="307">
        <v>0.14888420800000002</v>
      </c>
      <c r="E17" s="307">
        <v>0.13994029899999999</v>
      </c>
      <c r="F17" s="307">
        <v>0.12052697600000001</v>
      </c>
      <c r="G17" s="307">
        <v>0.10708878600000001</v>
      </c>
      <c r="H17" s="307">
        <v>9.8926502599999994E-2</v>
      </c>
      <c r="I17" s="307">
        <v>9.1363779199999995E-2</v>
      </c>
      <c r="J17" s="307">
        <v>7.4351633799999997E-2</v>
      </c>
      <c r="K17" s="307">
        <v>6.0641870300000005E-2</v>
      </c>
      <c r="L17" s="307">
        <v>6.6462398000000006E-2</v>
      </c>
      <c r="M17" s="307">
        <v>6.5056694999999998E-2</v>
      </c>
      <c r="N17" s="307">
        <v>7.3595975699999996E-2</v>
      </c>
      <c r="O17" s="307">
        <v>8.1880936599999996E-2</v>
      </c>
      <c r="P17" s="307">
        <v>7.5155343499999999E-2</v>
      </c>
      <c r="Q17" s="307">
        <v>7.3940887100000005E-2</v>
      </c>
      <c r="R17" s="307">
        <v>7.2432193399999997E-2</v>
      </c>
      <c r="S17" s="307">
        <v>7.1315215700000004E-2</v>
      </c>
      <c r="T17" s="307">
        <v>6.9071763500000008E-2</v>
      </c>
      <c r="U17" s="307">
        <v>6.6389948800000001E-2</v>
      </c>
    </row>
    <row r="19" spans="1:27">
      <c r="C19" s="247"/>
      <c r="D19" s="247"/>
      <c r="E19" s="247"/>
      <c r="F19" s="247"/>
      <c r="G19" s="247"/>
      <c r="N19" s="245"/>
    </row>
    <row r="20" spans="1:27">
      <c r="N20" s="245"/>
    </row>
    <row r="28" spans="1:27"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</row>
    <row r="30" spans="1:27">
      <c r="A30" s="248"/>
      <c r="B30" s="248"/>
    </row>
  </sheetData>
  <mergeCells count="5"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>
    <tabColor theme="9" tint="0.59999389629810485"/>
  </sheetPr>
  <dimension ref="A1:COG46"/>
  <sheetViews>
    <sheetView zoomScale="70" zoomScaleNormal="70" workbookViewId="0">
      <pane xSplit="1" topLeftCell="EU1" activePane="topRight" state="frozen"/>
      <selection pane="topRight" activeCell="FS44" sqref="FS44"/>
    </sheetView>
  </sheetViews>
  <sheetFormatPr defaultRowHeight="15"/>
  <cols>
    <col min="1" max="1" width="41" style="384" bestFit="1" customWidth="1"/>
    <col min="3" max="84" width="0" hidden="1" customWidth="1"/>
    <col min="86" max="86" width="10.28515625" bestFit="1" customWidth="1"/>
    <col min="87" max="90" width="9.5703125" bestFit="1" customWidth="1"/>
    <col min="91" max="92" width="10.28515625" bestFit="1" customWidth="1"/>
    <col min="93" max="111" width="9.5703125" bestFit="1" customWidth="1"/>
    <col min="112" max="123" width="10.28515625" bestFit="1" customWidth="1"/>
    <col min="124" max="128" width="9.5703125" bestFit="1" customWidth="1"/>
    <col min="129" max="129" width="10.28515625" bestFit="1" customWidth="1"/>
    <col min="130" max="138" width="9.5703125" bestFit="1" customWidth="1"/>
    <col min="1504" max="1504" width="7.85546875" bestFit="1" customWidth="1"/>
  </cols>
  <sheetData>
    <row r="1" spans="1:2425">
      <c r="A1" s="374" t="s">
        <v>169</v>
      </c>
      <c r="B1" s="136"/>
    </row>
    <row r="2" spans="1:2425" ht="14.25" customHeight="1">
      <c r="A2" s="375" t="s">
        <v>184</v>
      </c>
      <c r="B2" s="138">
        <v>42009</v>
      </c>
      <c r="C2" s="138">
        <v>42010</v>
      </c>
      <c r="D2" s="138">
        <v>42011</v>
      </c>
      <c r="E2" s="138">
        <v>42012</v>
      </c>
      <c r="F2" s="138">
        <v>42013</v>
      </c>
      <c r="G2" s="138">
        <v>42014</v>
      </c>
      <c r="H2" s="138">
        <v>42016</v>
      </c>
      <c r="I2" s="138">
        <v>42017</v>
      </c>
      <c r="J2" s="138">
        <v>42018</v>
      </c>
      <c r="K2" s="138">
        <v>42019</v>
      </c>
      <c r="L2" s="138">
        <v>42020</v>
      </c>
      <c r="M2" s="138">
        <v>42023</v>
      </c>
      <c r="N2" s="138">
        <v>42024</v>
      </c>
      <c r="O2" s="138">
        <v>42025</v>
      </c>
      <c r="P2" s="138">
        <v>42026</v>
      </c>
      <c r="Q2" s="138">
        <v>42027</v>
      </c>
      <c r="R2" s="138">
        <v>42030</v>
      </c>
      <c r="S2" s="138">
        <v>42031</v>
      </c>
      <c r="T2" s="138">
        <v>42032</v>
      </c>
      <c r="U2" s="138">
        <v>42033</v>
      </c>
      <c r="V2" s="138">
        <v>42034</v>
      </c>
      <c r="W2" s="138">
        <v>42037</v>
      </c>
      <c r="X2" s="138">
        <v>42038</v>
      </c>
      <c r="Y2" s="138">
        <v>42039</v>
      </c>
      <c r="Z2" s="138">
        <v>42040</v>
      </c>
      <c r="AA2" s="138">
        <v>42041</v>
      </c>
      <c r="AB2" s="138">
        <v>42044</v>
      </c>
      <c r="AC2" s="138">
        <v>42045</v>
      </c>
      <c r="AD2" s="138">
        <v>42046</v>
      </c>
      <c r="AE2" s="138">
        <v>42047</v>
      </c>
      <c r="AF2" s="138">
        <v>42048</v>
      </c>
      <c r="AG2" s="138">
        <v>42051</v>
      </c>
      <c r="AH2" s="138">
        <v>42052</v>
      </c>
      <c r="AI2" s="138">
        <v>42053</v>
      </c>
      <c r="AJ2" s="138">
        <v>42058</v>
      </c>
      <c r="AK2" s="138">
        <v>42059</v>
      </c>
      <c r="AL2" s="138">
        <v>42060</v>
      </c>
      <c r="AM2" s="138">
        <v>42061</v>
      </c>
      <c r="AN2" s="138">
        <v>42062</v>
      </c>
      <c r="AO2" s="138">
        <v>42065</v>
      </c>
      <c r="AP2" s="138">
        <v>42066</v>
      </c>
      <c r="AQ2" s="138">
        <v>42067</v>
      </c>
      <c r="AR2" s="138">
        <v>42068</v>
      </c>
      <c r="AS2" s="138">
        <v>42069</v>
      </c>
      <c r="AT2" s="138">
        <v>42072</v>
      </c>
      <c r="AU2" s="138">
        <v>42073</v>
      </c>
      <c r="AV2" s="138">
        <v>42074</v>
      </c>
      <c r="AW2" s="138">
        <v>42075</v>
      </c>
      <c r="AX2" s="138">
        <v>42076</v>
      </c>
      <c r="AY2" s="138">
        <v>42079</v>
      </c>
      <c r="AZ2" s="138">
        <v>42080</v>
      </c>
      <c r="BA2" s="138">
        <v>42081</v>
      </c>
      <c r="BB2" s="138">
        <v>42082</v>
      </c>
      <c r="BC2" s="138">
        <v>42083</v>
      </c>
      <c r="BD2" s="138">
        <v>42086</v>
      </c>
      <c r="BE2" s="138">
        <v>42087</v>
      </c>
      <c r="BF2" s="138">
        <v>42088</v>
      </c>
      <c r="BG2" s="138">
        <v>42089</v>
      </c>
      <c r="BH2" s="138">
        <v>42090</v>
      </c>
      <c r="BI2" s="138">
        <v>42093</v>
      </c>
      <c r="BJ2" s="138">
        <v>42094</v>
      </c>
      <c r="BK2" s="138">
        <v>42095</v>
      </c>
      <c r="BL2" s="138">
        <v>42096</v>
      </c>
      <c r="BM2" s="138">
        <v>42097</v>
      </c>
      <c r="BN2" s="138">
        <v>42100</v>
      </c>
      <c r="BO2" s="138">
        <v>42101</v>
      </c>
      <c r="BP2" s="138">
        <v>42102</v>
      </c>
      <c r="BQ2" s="138">
        <v>42103</v>
      </c>
      <c r="BR2" s="138">
        <v>42104</v>
      </c>
      <c r="BS2" s="138">
        <v>42107</v>
      </c>
      <c r="BT2" s="138">
        <v>42108</v>
      </c>
      <c r="BU2" s="138">
        <v>42109</v>
      </c>
      <c r="BV2" s="138">
        <v>42110</v>
      </c>
      <c r="BW2" s="138">
        <v>42111</v>
      </c>
      <c r="BX2" s="138">
        <v>42114</v>
      </c>
      <c r="BY2" s="138">
        <v>42115</v>
      </c>
      <c r="BZ2" s="138">
        <v>42116</v>
      </c>
      <c r="CA2" s="138">
        <v>42117</v>
      </c>
      <c r="CB2" s="138">
        <v>42118</v>
      </c>
      <c r="CC2" s="138">
        <v>42121</v>
      </c>
      <c r="CD2" s="138">
        <v>42122</v>
      </c>
      <c r="CE2" s="138">
        <v>42123</v>
      </c>
      <c r="CF2" s="138">
        <v>42124</v>
      </c>
      <c r="CG2" s="138">
        <v>42125</v>
      </c>
      <c r="CH2" s="138">
        <v>42128</v>
      </c>
      <c r="CI2" s="138">
        <v>42129</v>
      </c>
      <c r="CJ2" s="138">
        <v>42130</v>
      </c>
      <c r="CK2" s="138">
        <v>42131</v>
      </c>
      <c r="CL2" s="138">
        <v>42132</v>
      </c>
      <c r="CM2" s="138">
        <v>42135</v>
      </c>
      <c r="CN2" s="138">
        <v>42136</v>
      </c>
      <c r="CO2" s="138">
        <v>42137</v>
      </c>
      <c r="CP2" s="138">
        <v>42138</v>
      </c>
      <c r="CQ2" s="138">
        <v>42139</v>
      </c>
      <c r="CR2" s="138">
        <v>42142</v>
      </c>
      <c r="CS2" s="138">
        <v>42143</v>
      </c>
      <c r="CT2" s="138">
        <v>42144</v>
      </c>
      <c r="CU2" s="138">
        <v>42145</v>
      </c>
      <c r="CV2" s="138">
        <v>42146</v>
      </c>
      <c r="CW2" s="138">
        <v>42149</v>
      </c>
      <c r="CX2" s="138">
        <v>42150</v>
      </c>
      <c r="CY2" s="138">
        <v>42151</v>
      </c>
      <c r="CZ2" s="138">
        <v>42152</v>
      </c>
      <c r="DA2" s="138">
        <v>42153</v>
      </c>
      <c r="DB2" s="138">
        <v>42157</v>
      </c>
      <c r="DC2" s="138">
        <v>42158</v>
      </c>
      <c r="DD2" s="138">
        <v>42159</v>
      </c>
      <c r="DE2" s="138">
        <v>42160</v>
      </c>
      <c r="DF2" s="138">
        <v>42163</v>
      </c>
      <c r="DG2" s="138">
        <v>42164</v>
      </c>
      <c r="DH2" s="138">
        <v>42165</v>
      </c>
      <c r="DI2" s="138">
        <v>42166</v>
      </c>
      <c r="DJ2" s="138">
        <v>42167</v>
      </c>
      <c r="DK2" s="138">
        <v>42170</v>
      </c>
      <c r="DL2" s="138">
        <v>42171</v>
      </c>
      <c r="DM2" s="138">
        <v>42172</v>
      </c>
      <c r="DN2" s="138">
        <v>42173</v>
      </c>
      <c r="DO2" s="138">
        <v>42174</v>
      </c>
      <c r="DP2" s="138">
        <v>42177</v>
      </c>
      <c r="DQ2" s="138">
        <v>42178</v>
      </c>
      <c r="DR2" s="138">
        <v>42179</v>
      </c>
      <c r="DS2" s="138">
        <v>42180</v>
      </c>
      <c r="DT2" s="138">
        <v>42181</v>
      </c>
      <c r="DU2" s="138">
        <v>42184</v>
      </c>
      <c r="DV2" s="138">
        <v>42185</v>
      </c>
      <c r="DW2" s="138">
        <v>42186</v>
      </c>
      <c r="DX2" s="138">
        <v>42187</v>
      </c>
      <c r="DY2" s="138">
        <v>42188</v>
      </c>
      <c r="DZ2" s="138">
        <v>42191</v>
      </c>
      <c r="EA2" s="138">
        <v>42192</v>
      </c>
      <c r="EB2" s="138">
        <v>42193</v>
      </c>
      <c r="EC2" s="138">
        <v>42194</v>
      </c>
      <c r="ED2" s="138">
        <v>42195</v>
      </c>
      <c r="EE2" s="138">
        <v>42201</v>
      </c>
      <c r="EF2" s="138">
        <v>42202</v>
      </c>
      <c r="EG2" s="138">
        <v>42205</v>
      </c>
      <c r="EH2" s="138">
        <v>42206</v>
      </c>
      <c r="EI2" s="138">
        <v>42207</v>
      </c>
      <c r="EJ2" s="138">
        <v>42208</v>
      </c>
      <c r="EK2" s="138">
        <v>42209</v>
      </c>
      <c r="EL2" s="138">
        <v>42212</v>
      </c>
      <c r="EM2" s="138">
        <v>42213</v>
      </c>
      <c r="EN2" s="138">
        <v>42214</v>
      </c>
      <c r="EO2" s="138">
        <v>42215</v>
      </c>
      <c r="EP2" s="138">
        <v>42216</v>
      </c>
      <c r="EQ2" s="138">
        <v>42219</v>
      </c>
      <c r="ER2" s="138">
        <v>42220</v>
      </c>
      <c r="ES2" s="138">
        <v>42221</v>
      </c>
      <c r="ET2" s="138">
        <v>42222</v>
      </c>
      <c r="EU2" s="138">
        <v>42223</v>
      </c>
      <c r="EV2" s="138">
        <v>42226</v>
      </c>
      <c r="EW2" s="138">
        <v>42227</v>
      </c>
      <c r="EX2" s="138">
        <v>42228</v>
      </c>
      <c r="EY2" s="138">
        <v>42229</v>
      </c>
      <c r="EZ2" s="138">
        <v>42230</v>
      </c>
      <c r="FA2" s="138">
        <v>42233</v>
      </c>
      <c r="FB2" s="138">
        <v>42234</v>
      </c>
      <c r="FC2" s="138">
        <v>42235</v>
      </c>
      <c r="FD2" s="138">
        <v>42236</v>
      </c>
      <c r="FE2" s="138">
        <v>42237</v>
      </c>
      <c r="FF2" s="138">
        <v>42240</v>
      </c>
      <c r="FG2" s="138">
        <v>42241</v>
      </c>
      <c r="FH2" s="138">
        <v>42242</v>
      </c>
      <c r="FI2" s="138">
        <v>42243</v>
      </c>
      <c r="FJ2" s="138">
        <v>42244</v>
      </c>
      <c r="FK2" s="138">
        <v>42247</v>
      </c>
      <c r="FL2" s="138">
        <v>42248</v>
      </c>
      <c r="FM2" s="138">
        <v>42249</v>
      </c>
      <c r="FN2" s="138">
        <v>42250</v>
      </c>
      <c r="FO2" s="138">
        <v>42251</v>
      </c>
      <c r="FP2" s="138">
        <v>42254</v>
      </c>
      <c r="FQ2" s="138">
        <v>42255</v>
      </c>
      <c r="FR2" s="138">
        <v>42256</v>
      </c>
      <c r="FS2" s="138">
        <v>42257</v>
      </c>
      <c r="FT2" s="138">
        <v>42258</v>
      </c>
      <c r="FU2" s="138">
        <v>42261</v>
      </c>
      <c r="FV2" s="138">
        <v>42262</v>
      </c>
      <c r="FW2" s="138">
        <v>42263</v>
      </c>
      <c r="FX2" s="138">
        <v>42264</v>
      </c>
      <c r="FY2" s="138">
        <v>42265</v>
      </c>
      <c r="FZ2" s="138">
        <v>42268</v>
      </c>
      <c r="GA2" s="138">
        <v>42269</v>
      </c>
      <c r="GB2" s="138">
        <v>42270</v>
      </c>
      <c r="GC2" s="138">
        <v>42271</v>
      </c>
      <c r="GD2" s="138">
        <v>42272</v>
      </c>
      <c r="GE2" s="138">
        <v>42275</v>
      </c>
      <c r="GF2" s="138">
        <v>42276</v>
      </c>
      <c r="GG2" s="138">
        <v>42277</v>
      </c>
      <c r="GH2" s="138">
        <v>42278</v>
      </c>
      <c r="GI2" s="138">
        <v>42279</v>
      </c>
      <c r="GJ2" s="138">
        <v>42282</v>
      </c>
      <c r="GK2" s="138">
        <v>42283</v>
      </c>
      <c r="GL2" s="138">
        <v>42284</v>
      </c>
      <c r="GM2" s="138">
        <v>42285</v>
      </c>
      <c r="GN2" s="138">
        <v>42286</v>
      </c>
      <c r="GO2" s="138">
        <v>42289</v>
      </c>
      <c r="GP2" s="138">
        <v>42290</v>
      </c>
      <c r="GQ2" s="138">
        <v>42291</v>
      </c>
      <c r="GR2" s="138">
        <v>42292</v>
      </c>
      <c r="GS2" s="138">
        <v>42293</v>
      </c>
      <c r="GT2" s="138">
        <v>42296</v>
      </c>
      <c r="GU2" s="138">
        <v>42297</v>
      </c>
      <c r="GV2" s="138">
        <v>42298</v>
      </c>
      <c r="GW2" s="138">
        <v>42299</v>
      </c>
      <c r="GX2" s="138">
        <v>42300</v>
      </c>
      <c r="GY2" s="138">
        <v>42303</v>
      </c>
      <c r="GZ2" s="138">
        <v>42304</v>
      </c>
      <c r="HA2" s="138">
        <v>42305</v>
      </c>
      <c r="HB2" s="138">
        <v>42306</v>
      </c>
      <c r="HC2" s="138">
        <v>42307</v>
      </c>
      <c r="HD2" s="138">
        <v>42310</v>
      </c>
      <c r="HE2" s="138">
        <v>42311</v>
      </c>
      <c r="HF2" s="138">
        <v>42312</v>
      </c>
      <c r="HG2" s="138">
        <v>42313</v>
      </c>
      <c r="HH2" s="138">
        <v>42314</v>
      </c>
      <c r="HI2" s="138">
        <v>42317</v>
      </c>
      <c r="HJ2" s="138">
        <v>42318</v>
      </c>
      <c r="HK2" s="138">
        <v>42319</v>
      </c>
      <c r="HL2" s="138">
        <v>42321</v>
      </c>
      <c r="HM2" s="138">
        <v>42324</v>
      </c>
      <c r="HN2" s="138">
        <v>42325</v>
      </c>
      <c r="HO2" s="138">
        <v>42326</v>
      </c>
      <c r="HP2" s="138">
        <v>42327</v>
      </c>
      <c r="HQ2" s="138">
        <v>42328</v>
      </c>
      <c r="HR2" s="138">
        <v>42331</v>
      </c>
      <c r="HS2" s="138">
        <v>42332</v>
      </c>
      <c r="HT2" s="138">
        <v>42333</v>
      </c>
      <c r="HU2" s="138">
        <v>42334</v>
      </c>
      <c r="HV2" s="138">
        <v>42335</v>
      </c>
      <c r="HW2" s="138">
        <v>42338</v>
      </c>
      <c r="HX2" s="138">
        <v>42339</v>
      </c>
      <c r="HY2" s="138">
        <v>42340</v>
      </c>
      <c r="HZ2" s="138">
        <v>42341</v>
      </c>
      <c r="IA2" s="138">
        <v>42342</v>
      </c>
      <c r="IB2" s="138">
        <v>42345</v>
      </c>
      <c r="IC2" s="138">
        <v>42346</v>
      </c>
      <c r="ID2" s="138">
        <v>42347</v>
      </c>
      <c r="IE2" s="138">
        <v>42348</v>
      </c>
      <c r="IF2" s="138">
        <v>42349</v>
      </c>
      <c r="IG2" s="138">
        <v>42352</v>
      </c>
      <c r="IH2" s="138">
        <v>42353</v>
      </c>
      <c r="II2" s="138">
        <v>42354</v>
      </c>
      <c r="IJ2" s="138">
        <v>42355</v>
      </c>
      <c r="IK2" s="138">
        <v>42356</v>
      </c>
      <c r="IL2" s="138">
        <v>42359</v>
      </c>
      <c r="IM2" s="138">
        <v>42360</v>
      </c>
      <c r="IN2" s="138">
        <v>42361</v>
      </c>
      <c r="IO2" s="138">
        <v>42362</v>
      </c>
      <c r="IP2" s="138">
        <v>42363</v>
      </c>
      <c r="IQ2" s="138">
        <v>42366</v>
      </c>
      <c r="IR2" s="138">
        <v>42368</v>
      </c>
      <c r="IS2" s="138">
        <v>42369</v>
      </c>
      <c r="IT2" s="138">
        <v>42373</v>
      </c>
      <c r="IU2" s="138">
        <v>42374</v>
      </c>
      <c r="IV2" s="138">
        <v>42375</v>
      </c>
      <c r="IW2" s="138">
        <v>42376</v>
      </c>
      <c r="IX2" s="138">
        <v>42377</v>
      </c>
      <c r="IY2" s="138">
        <v>42380</v>
      </c>
      <c r="IZ2" s="138">
        <v>42381</v>
      </c>
      <c r="JA2" s="138">
        <v>42382</v>
      </c>
      <c r="JB2" s="138">
        <v>42383</v>
      </c>
      <c r="JC2" s="138">
        <v>42384</v>
      </c>
      <c r="JD2" s="138">
        <v>42387</v>
      </c>
      <c r="JE2" s="138">
        <v>42388</v>
      </c>
      <c r="JF2" s="138">
        <v>42389</v>
      </c>
      <c r="JG2" s="138">
        <v>42390</v>
      </c>
      <c r="JH2" s="138">
        <v>42391</v>
      </c>
      <c r="JI2" s="138">
        <v>42394</v>
      </c>
      <c r="JJ2" s="138">
        <v>42395</v>
      </c>
      <c r="JK2" s="138">
        <v>42396</v>
      </c>
      <c r="JL2" s="138">
        <v>42397</v>
      </c>
      <c r="JM2" s="138">
        <v>42398</v>
      </c>
      <c r="JN2" s="138">
        <v>42401</v>
      </c>
      <c r="JO2" s="138">
        <v>42402</v>
      </c>
      <c r="JP2" s="138">
        <v>42403</v>
      </c>
      <c r="JQ2" s="138">
        <v>42404</v>
      </c>
      <c r="JR2" s="138">
        <v>42405</v>
      </c>
      <c r="JS2" s="138">
        <v>42408</v>
      </c>
      <c r="JT2" s="138">
        <v>42412</v>
      </c>
      <c r="JU2" s="138">
        <v>42415</v>
      </c>
      <c r="JV2" s="138">
        <v>42416</v>
      </c>
      <c r="JW2" s="138">
        <v>42417</v>
      </c>
      <c r="JX2" s="138">
        <v>42418</v>
      </c>
      <c r="JY2" s="138">
        <v>42419</v>
      </c>
      <c r="JZ2" s="138">
        <v>42422</v>
      </c>
      <c r="KA2" s="138">
        <v>42423</v>
      </c>
      <c r="KB2" s="138">
        <v>42424</v>
      </c>
      <c r="KC2" s="138">
        <v>42425</v>
      </c>
      <c r="KD2" s="138">
        <v>42426</v>
      </c>
      <c r="KE2" s="138">
        <v>42429</v>
      </c>
      <c r="KF2" s="138">
        <v>42430</v>
      </c>
      <c r="KG2" s="138">
        <v>42431</v>
      </c>
      <c r="KH2" s="138">
        <v>42432</v>
      </c>
      <c r="KI2" s="138">
        <v>42433</v>
      </c>
      <c r="KJ2" s="138">
        <v>42436</v>
      </c>
      <c r="KK2" s="138">
        <v>42438</v>
      </c>
      <c r="KL2" s="138">
        <v>42439</v>
      </c>
      <c r="KM2" s="138">
        <v>42440</v>
      </c>
      <c r="KN2" s="138">
        <v>42443</v>
      </c>
      <c r="KO2" s="138">
        <v>42444</v>
      </c>
      <c r="KP2" s="138">
        <v>42445</v>
      </c>
      <c r="KQ2" s="138">
        <v>42446</v>
      </c>
      <c r="KR2" s="138">
        <v>42447</v>
      </c>
      <c r="KS2" s="138">
        <v>42450</v>
      </c>
      <c r="KT2" s="138">
        <v>42451</v>
      </c>
      <c r="KU2" s="138">
        <v>42452</v>
      </c>
      <c r="KV2" s="138">
        <v>42453</v>
      </c>
      <c r="KW2" s="138">
        <v>42454</v>
      </c>
      <c r="KX2" s="138">
        <v>42457</v>
      </c>
      <c r="KY2" s="138">
        <v>42458</v>
      </c>
      <c r="KZ2" s="138">
        <v>42459</v>
      </c>
      <c r="LA2" s="138">
        <v>42460</v>
      </c>
      <c r="LB2" s="138">
        <v>42461</v>
      </c>
      <c r="LC2" s="138">
        <v>42464</v>
      </c>
      <c r="LD2" s="138">
        <v>42465</v>
      </c>
      <c r="LE2" s="138">
        <v>42466</v>
      </c>
      <c r="LF2" s="138">
        <v>42467</v>
      </c>
      <c r="LG2" s="138">
        <v>42468</v>
      </c>
      <c r="LH2" s="138">
        <v>42471</v>
      </c>
      <c r="LI2" s="138">
        <v>42472</v>
      </c>
      <c r="LJ2" s="138">
        <v>42473</v>
      </c>
      <c r="LK2" s="138">
        <v>42474</v>
      </c>
      <c r="LL2" s="138">
        <v>42475</v>
      </c>
      <c r="LM2" s="138">
        <v>42478</v>
      </c>
      <c r="LN2" s="138">
        <v>42479</v>
      </c>
      <c r="LO2" s="138">
        <v>42480</v>
      </c>
      <c r="LP2" s="138">
        <v>42481</v>
      </c>
      <c r="LQ2" s="138">
        <v>42481</v>
      </c>
      <c r="LR2" s="138">
        <v>42485</v>
      </c>
      <c r="LS2" s="138">
        <v>42486</v>
      </c>
      <c r="LT2" s="138">
        <v>42487</v>
      </c>
      <c r="LU2" s="138">
        <v>42488</v>
      </c>
      <c r="LV2" s="138">
        <v>42489</v>
      </c>
      <c r="LW2" s="138">
        <v>42492</v>
      </c>
      <c r="LX2" s="138">
        <v>42493</v>
      </c>
      <c r="LY2" s="138">
        <v>42494</v>
      </c>
      <c r="LZ2" s="138">
        <v>42495</v>
      </c>
      <c r="MA2" s="138">
        <v>42496</v>
      </c>
      <c r="MB2" s="138">
        <v>42499</v>
      </c>
      <c r="MC2" s="138">
        <v>42500</v>
      </c>
      <c r="MD2" s="138">
        <v>42501</v>
      </c>
      <c r="ME2" s="138">
        <v>42502</v>
      </c>
      <c r="MF2" s="138">
        <v>42503</v>
      </c>
      <c r="MG2" s="138">
        <v>42506</v>
      </c>
      <c r="MH2" s="138">
        <v>42507</v>
      </c>
      <c r="MI2" s="138">
        <v>42508</v>
      </c>
      <c r="MJ2" s="138">
        <v>42509</v>
      </c>
      <c r="MK2" s="138">
        <v>42510</v>
      </c>
      <c r="ML2" s="138">
        <v>42513</v>
      </c>
      <c r="MM2" s="138">
        <v>42514</v>
      </c>
      <c r="MN2" s="138">
        <v>42515</v>
      </c>
      <c r="MO2" s="138">
        <v>42516</v>
      </c>
      <c r="MP2" s="138">
        <v>42517</v>
      </c>
      <c r="MQ2" s="138">
        <v>42520</v>
      </c>
      <c r="MR2" s="138">
        <v>42521</v>
      </c>
      <c r="MS2" s="138">
        <v>42523</v>
      </c>
      <c r="MT2" s="138">
        <v>42524</v>
      </c>
      <c r="MU2" s="138">
        <v>42527</v>
      </c>
      <c r="MV2" s="138">
        <v>42528</v>
      </c>
      <c r="MW2" s="138">
        <v>42529</v>
      </c>
      <c r="MX2" s="138">
        <v>42530</v>
      </c>
      <c r="MY2" s="138">
        <v>42531</v>
      </c>
      <c r="MZ2" s="138">
        <v>42534</v>
      </c>
      <c r="NA2" s="138">
        <v>42535</v>
      </c>
      <c r="NB2" s="138">
        <v>42536</v>
      </c>
      <c r="NC2" s="138">
        <v>42537</v>
      </c>
      <c r="ND2" s="138">
        <v>42538</v>
      </c>
      <c r="NE2" s="138">
        <v>42541</v>
      </c>
      <c r="NF2" s="138">
        <v>42542</v>
      </c>
      <c r="NG2" s="138">
        <v>42543</v>
      </c>
      <c r="NH2" s="138">
        <v>42544</v>
      </c>
      <c r="NI2" s="138">
        <v>42545</v>
      </c>
      <c r="NJ2" s="138">
        <v>42548</v>
      </c>
      <c r="NK2" s="138">
        <v>42549</v>
      </c>
      <c r="NL2" s="138">
        <v>42551</v>
      </c>
      <c r="NM2" s="138">
        <v>42552</v>
      </c>
      <c r="NN2" s="138">
        <v>42555</v>
      </c>
      <c r="NO2" s="138">
        <v>42556</v>
      </c>
      <c r="NP2" s="138">
        <v>42557</v>
      </c>
      <c r="NQ2" s="138">
        <v>42558</v>
      </c>
      <c r="NR2" s="138">
        <v>42559</v>
      </c>
      <c r="NS2" s="138">
        <v>42569</v>
      </c>
      <c r="NT2" s="138">
        <v>42570</v>
      </c>
      <c r="NU2" s="138">
        <v>42571</v>
      </c>
      <c r="NV2" s="138">
        <v>42572</v>
      </c>
      <c r="NW2" s="138">
        <v>42573</v>
      </c>
      <c r="NX2" s="138">
        <v>42576</v>
      </c>
      <c r="NY2" s="138">
        <v>42577</v>
      </c>
      <c r="NZ2" s="138">
        <v>42578</v>
      </c>
      <c r="OA2" s="138">
        <v>42579</v>
      </c>
      <c r="OB2" s="138">
        <v>42580</v>
      </c>
      <c r="OC2" s="138">
        <v>42583</v>
      </c>
      <c r="OD2" s="138">
        <v>42584</v>
      </c>
      <c r="OE2" s="138">
        <v>42585</v>
      </c>
      <c r="OF2" s="138">
        <v>42586</v>
      </c>
      <c r="OG2" s="138">
        <v>42587</v>
      </c>
      <c r="OH2" s="138">
        <v>42590</v>
      </c>
      <c r="OI2" s="138">
        <v>42591</v>
      </c>
      <c r="OJ2" s="138">
        <v>42592</v>
      </c>
      <c r="OK2" s="138">
        <v>42593</v>
      </c>
      <c r="OL2" s="138">
        <v>42594</v>
      </c>
      <c r="OM2" s="138">
        <v>42597</v>
      </c>
      <c r="ON2" s="138">
        <v>42598</v>
      </c>
      <c r="OO2" s="138">
        <v>42599</v>
      </c>
      <c r="OP2" s="138">
        <v>42600</v>
      </c>
      <c r="OQ2" s="138">
        <v>42601</v>
      </c>
      <c r="OR2" s="138">
        <v>42604</v>
      </c>
      <c r="OS2" s="138">
        <v>42605</v>
      </c>
      <c r="OT2" s="138">
        <v>42606</v>
      </c>
      <c r="OU2" s="138">
        <v>42607</v>
      </c>
      <c r="OV2" s="138">
        <v>42608</v>
      </c>
      <c r="OW2" s="138">
        <v>42611</v>
      </c>
      <c r="OX2" s="138">
        <v>42612</v>
      </c>
      <c r="OY2" s="138">
        <v>42613</v>
      </c>
      <c r="OZ2" s="138">
        <v>42614</v>
      </c>
      <c r="PA2" s="138">
        <v>42615</v>
      </c>
      <c r="PB2" s="138">
        <v>42618</v>
      </c>
      <c r="PC2" s="138">
        <v>42619</v>
      </c>
      <c r="PD2" s="138">
        <v>42620</v>
      </c>
      <c r="PE2" s="138">
        <v>42621</v>
      </c>
      <c r="PF2" s="138">
        <v>42622</v>
      </c>
      <c r="PG2" s="138">
        <v>42625</v>
      </c>
      <c r="PH2" s="138">
        <v>42626</v>
      </c>
      <c r="PI2" s="138">
        <v>42627</v>
      </c>
      <c r="PJ2" s="138">
        <v>42628</v>
      </c>
      <c r="PK2" s="138">
        <v>42629</v>
      </c>
      <c r="PL2" s="138">
        <v>42632</v>
      </c>
      <c r="PM2" s="138">
        <v>42633</v>
      </c>
      <c r="PN2" s="138">
        <v>42634</v>
      </c>
      <c r="PO2" s="138">
        <v>42635</v>
      </c>
      <c r="PP2" s="138">
        <v>42636</v>
      </c>
      <c r="PQ2" s="138">
        <v>42639</v>
      </c>
      <c r="PR2" s="138">
        <v>42640</v>
      </c>
      <c r="PS2" s="138">
        <v>42641</v>
      </c>
      <c r="PT2" s="138">
        <v>42642</v>
      </c>
      <c r="PU2" s="138">
        <v>42643</v>
      </c>
      <c r="PV2" s="138">
        <v>42646</v>
      </c>
      <c r="PW2" s="138">
        <v>42647</v>
      </c>
      <c r="PX2" s="138">
        <v>42648</v>
      </c>
      <c r="PY2" s="138">
        <v>42649</v>
      </c>
      <c r="PZ2" s="138">
        <v>42650</v>
      </c>
      <c r="QA2" s="138">
        <v>42653</v>
      </c>
      <c r="QB2" s="138">
        <v>42654</v>
      </c>
      <c r="QC2" s="138">
        <v>42655</v>
      </c>
      <c r="QD2" s="138">
        <v>42656</v>
      </c>
      <c r="QE2" s="138">
        <v>42657</v>
      </c>
      <c r="QF2" s="138">
        <v>42660</v>
      </c>
      <c r="QG2" s="138">
        <v>42661</v>
      </c>
      <c r="QH2" s="138">
        <v>42663</v>
      </c>
      <c r="QI2" s="138">
        <v>42664</v>
      </c>
      <c r="QJ2" s="138">
        <v>42667</v>
      </c>
      <c r="QK2" s="138">
        <v>42668</v>
      </c>
      <c r="QL2" s="138">
        <v>42669</v>
      </c>
      <c r="QM2" s="138">
        <v>42670</v>
      </c>
      <c r="QN2" s="138">
        <v>42671</v>
      </c>
      <c r="QO2" s="138">
        <v>42675</v>
      </c>
      <c r="QP2" s="138">
        <v>42676</v>
      </c>
      <c r="QQ2" s="138">
        <v>42677</v>
      </c>
      <c r="QR2" s="138">
        <v>42678</v>
      </c>
      <c r="QS2" s="138">
        <v>42681</v>
      </c>
      <c r="QT2" s="138">
        <v>42682</v>
      </c>
      <c r="QU2" s="138">
        <v>42683</v>
      </c>
      <c r="QV2" s="138">
        <v>42684</v>
      </c>
      <c r="QW2" s="138">
        <v>42685</v>
      </c>
      <c r="QX2" s="138">
        <v>42688</v>
      </c>
      <c r="QY2" s="138">
        <v>42689</v>
      </c>
      <c r="QZ2" s="138">
        <v>42690</v>
      </c>
      <c r="RA2" s="138">
        <v>42691</v>
      </c>
      <c r="RB2" s="138">
        <v>42692</v>
      </c>
      <c r="RC2" s="138">
        <v>42695</v>
      </c>
      <c r="RD2" s="138">
        <v>42696</v>
      </c>
      <c r="RE2" s="138">
        <v>42697</v>
      </c>
      <c r="RF2" s="138">
        <v>42698</v>
      </c>
      <c r="RG2" s="138">
        <v>42702</v>
      </c>
      <c r="RH2" s="138">
        <v>42703</v>
      </c>
      <c r="RI2" s="138">
        <v>42704</v>
      </c>
      <c r="RJ2" s="138">
        <v>42705</v>
      </c>
      <c r="RK2" s="138">
        <v>42706</v>
      </c>
      <c r="RL2" s="138">
        <v>42709</v>
      </c>
      <c r="RM2" s="138">
        <v>42710</v>
      </c>
      <c r="RN2" s="138">
        <v>42711</v>
      </c>
      <c r="RO2" s="138">
        <v>42712</v>
      </c>
      <c r="RP2" s="138">
        <v>42713</v>
      </c>
      <c r="RQ2" s="138">
        <v>42716</v>
      </c>
      <c r="RR2" s="138">
        <v>42717</v>
      </c>
      <c r="RS2" s="138">
        <v>42718</v>
      </c>
      <c r="RT2" s="138">
        <v>42719</v>
      </c>
      <c r="RU2" s="138">
        <v>42720</v>
      </c>
      <c r="RV2" s="138">
        <v>42723</v>
      </c>
      <c r="RW2" s="138">
        <v>42724</v>
      </c>
      <c r="RX2" s="138">
        <v>42725</v>
      </c>
      <c r="RY2" s="138">
        <v>42726</v>
      </c>
      <c r="RZ2" s="138">
        <v>42727</v>
      </c>
      <c r="SA2" s="138">
        <v>42730</v>
      </c>
      <c r="SB2" s="138">
        <v>42731</v>
      </c>
      <c r="SC2" s="138">
        <v>42732</v>
      </c>
      <c r="SD2" s="157">
        <v>42737</v>
      </c>
      <c r="SE2" s="157">
        <v>42738</v>
      </c>
      <c r="SF2" s="157">
        <v>42739</v>
      </c>
      <c r="SG2" s="157">
        <v>42740</v>
      </c>
      <c r="SH2" s="157">
        <v>42741</v>
      </c>
      <c r="SI2" s="157">
        <v>42742</v>
      </c>
      <c r="SJ2" s="157">
        <v>42744</v>
      </c>
      <c r="SK2" s="157">
        <v>42745</v>
      </c>
      <c r="SL2" s="157">
        <v>42746</v>
      </c>
      <c r="SM2" s="157">
        <v>42747</v>
      </c>
      <c r="SN2" s="157">
        <v>42748</v>
      </c>
      <c r="SO2" s="157">
        <v>42751</v>
      </c>
      <c r="SP2" s="157">
        <v>42752</v>
      </c>
      <c r="SQ2" s="157">
        <v>42753</v>
      </c>
      <c r="SR2" s="157">
        <v>42754</v>
      </c>
      <c r="SS2" s="157">
        <v>42755</v>
      </c>
      <c r="ST2" s="157">
        <v>42758</v>
      </c>
      <c r="SU2" s="157">
        <v>42759</v>
      </c>
      <c r="SV2" s="157">
        <v>42760</v>
      </c>
      <c r="SW2" s="157">
        <v>42761</v>
      </c>
      <c r="SX2" s="157">
        <v>42762</v>
      </c>
      <c r="SY2" s="157">
        <v>42765</v>
      </c>
      <c r="SZ2" s="157">
        <v>42766</v>
      </c>
      <c r="TA2" s="157">
        <v>42767</v>
      </c>
      <c r="TB2" s="157">
        <v>42768</v>
      </c>
      <c r="TC2" s="157">
        <v>42769</v>
      </c>
      <c r="TD2" s="157">
        <v>42772</v>
      </c>
      <c r="TE2" s="157">
        <v>42773</v>
      </c>
      <c r="TF2" s="157">
        <v>42774</v>
      </c>
      <c r="TG2" s="157">
        <v>42775</v>
      </c>
      <c r="TH2" s="157">
        <v>42776</v>
      </c>
      <c r="TI2" s="157">
        <v>42779</v>
      </c>
      <c r="TJ2" s="157">
        <v>42780</v>
      </c>
      <c r="TK2" s="157">
        <v>42781</v>
      </c>
      <c r="TL2" s="157">
        <v>42782</v>
      </c>
      <c r="TM2" s="157">
        <v>42783</v>
      </c>
      <c r="TN2" s="157">
        <v>42786</v>
      </c>
      <c r="TO2" s="157">
        <v>42787</v>
      </c>
      <c r="TP2" s="157">
        <v>42788</v>
      </c>
      <c r="TQ2" s="157">
        <v>42789</v>
      </c>
      <c r="TR2" s="157">
        <v>42790</v>
      </c>
      <c r="TS2" s="157">
        <v>42796</v>
      </c>
      <c r="TT2" s="157">
        <v>42797</v>
      </c>
      <c r="TU2" s="157">
        <v>42800</v>
      </c>
      <c r="TV2" s="157">
        <v>42801</v>
      </c>
      <c r="TW2" s="157">
        <v>42803</v>
      </c>
      <c r="TX2" s="157">
        <v>42804</v>
      </c>
      <c r="TY2" s="157">
        <v>42807</v>
      </c>
      <c r="TZ2" s="157">
        <v>42808</v>
      </c>
      <c r="UA2" s="157">
        <v>42809</v>
      </c>
      <c r="UB2" s="157">
        <v>42810</v>
      </c>
      <c r="UC2" s="157">
        <v>42811</v>
      </c>
      <c r="UD2" s="157">
        <v>42814</v>
      </c>
      <c r="UE2" s="157">
        <v>42815</v>
      </c>
      <c r="UF2" s="157">
        <v>42816</v>
      </c>
      <c r="UG2" s="157">
        <v>42817</v>
      </c>
      <c r="UH2" s="157">
        <v>42818</v>
      </c>
      <c r="UI2" s="157">
        <v>42821</v>
      </c>
      <c r="UJ2" s="157">
        <v>42822</v>
      </c>
      <c r="UK2" s="157">
        <v>42823</v>
      </c>
      <c r="UL2" s="157">
        <v>42824</v>
      </c>
      <c r="UM2" s="157">
        <v>42825</v>
      </c>
      <c r="UN2" s="157">
        <v>42828</v>
      </c>
      <c r="UO2" s="157">
        <v>42829</v>
      </c>
      <c r="UP2" s="157">
        <v>42830</v>
      </c>
      <c r="UQ2" s="157">
        <v>42831</v>
      </c>
      <c r="UR2" s="157">
        <v>42832</v>
      </c>
      <c r="US2" s="157">
        <v>42835</v>
      </c>
      <c r="UT2" s="157">
        <v>42836</v>
      </c>
      <c r="UU2" s="157">
        <v>42837</v>
      </c>
      <c r="UV2" s="157">
        <v>42838</v>
      </c>
      <c r="UW2" s="157">
        <v>42839</v>
      </c>
      <c r="UX2" s="157">
        <v>42842</v>
      </c>
      <c r="UY2" s="157">
        <v>42843</v>
      </c>
      <c r="UZ2" s="157">
        <v>42844</v>
      </c>
      <c r="VA2" s="157">
        <v>42845</v>
      </c>
      <c r="VB2" s="157">
        <v>42846</v>
      </c>
      <c r="VC2" s="157">
        <v>42849</v>
      </c>
      <c r="VD2" s="157">
        <v>42850</v>
      </c>
      <c r="VE2" s="157">
        <v>42851</v>
      </c>
      <c r="VF2" s="157">
        <v>42852</v>
      </c>
      <c r="VG2" s="157">
        <v>42853</v>
      </c>
      <c r="VH2" s="157">
        <v>42856</v>
      </c>
      <c r="VI2" s="157">
        <v>42857</v>
      </c>
      <c r="VJ2" s="157">
        <v>42858</v>
      </c>
      <c r="VK2" s="157">
        <v>42859</v>
      </c>
      <c r="VL2" s="157">
        <v>42860</v>
      </c>
      <c r="VM2" s="157">
        <v>42863</v>
      </c>
      <c r="VN2" s="157">
        <v>42864</v>
      </c>
      <c r="VO2" s="157">
        <v>42865</v>
      </c>
      <c r="VP2" s="157">
        <v>42866</v>
      </c>
      <c r="VQ2" s="157">
        <v>42867</v>
      </c>
      <c r="VR2" s="157">
        <v>42870</v>
      </c>
      <c r="VS2" s="157">
        <v>42871</v>
      </c>
      <c r="VT2" s="157">
        <v>42872</v>
      </c>
      <c r="VU2" s="157">
        <v>42873</v>
      </c>
      <c r="VV2" s="157">
        <v>42874</v>
      </c>
      <c r="VW2" s="157">
        <v>42877</v>
      </c>
      <c r="VX2" s="157">
        <v>42878</v>
      </c>
      <c r="VY2" s="157">
        <v>42879</v>
      </c>
      <c r="VZ2" s="157">
        <v>42880</v>
      </c>
      <c r="WA2" s="157">
        <v>42881</v>
      </c>
      <c r="WB2" s="157">
        <v>42884</v>
      </c>
      <c r="WC2" s="157">
        <v>42885</v>
      </c>
      <c r="WD2" s="157">
        <v>42886</v>
      </c>
      <c r="WE2" s="157">
        <v>42888</v>
      </c>
      <c r="WF2" s="157">
        <v>42891</v>
      </c>
      <c r="WG2" s="157">
        <v>42892</v>
      </c>
      <c r="WH2" s="157">
        <v>42893</v>
      </c>
      <c r="WI2" s="157">
        <v>42894</v>
      </c>
      <c r="WJ2" s="157">
        <v>42895</v>
      </c>
      <c r="WK2" s="157">
        <v>42898</v>
      </c>
      <c r="WL2" s="157">
        <v>42899</v>
      </c>
      <c r="WM2" s="157">
        <v>42900</v>
      </c>
      <c r="WN2" s="157">
        <v>42901</v>
      </c>
      <c r="WO2" s="157">
        <v>42902</v>
      </c>
      <c r="WP2" s="157">
        <v>42905</v>
      </c>
      <c r="WQ2" s="157">
        <v>42906</v>
      </c>
      <c r="WR2" s="157">
        <v>42907</v>
      </c>
      <c r="WS2" s="157">
        <v>42908</v>
      </c>
      <c r="WT2" s="157">
        <v>42909</v>
      </c>
      <c r="WU2" s="157">
        <v>42913</v>
      </c>
      <c r="WV2" s="157">
        <v>42914</v>
      </c>
      <c r="WW2" s="157">
        <v>42915</v>
      </c>
      <c r="WX2" s="157">
        <v>42916</v>
      </c>
      <c r="WY2" s="157">
        <v>42919</v>
      </c>
      <c r="WZ2" s="157">
        <v>42920</v>
      </c>
      <c r="XA2" s="157">
        <v>42921</v>
      </c>
      <c r="XB2" s="157">
        <v>42922</v>
      </c>
      <c r="XC2" s="157">
        <v>42932</v>
      </c>
      <c r="XD2" s="157">
        <v>42933</v>
      </c>
      <c r="XE2" s="157">
        <v>42934</v>
      </c>
      <c r="XF2" s="157">
        <v>42935</v>
      </c>
      <c r="XG2" s="157">
        <v>42936</v>
      </c>
      <c r="XH2" s="157">
        <v>42937</v>
      </c>
      <c r="XI2" s="157">
        <v>42940</v>
      </c>
      <c r="XJ2" s="157">
        <v>42941</v>
      </c>
      <c r="XK2" s="157">
        <v>42942</v>
      </c>
      <c r="XL2" s="157">
        <v>42943</v>
      </c>
      <c r="XM2" s="157">
        <v>42944</v>
      </c>
      <c r="XN2" s="157">
        <v>42947</v>
      </c>
      <c r="XO2" s="157">
        <v>42948</v>
      </c>
      <c r="XP2" s="157">
        <v>42949</v>
      </c>
      <c r="XQ2" s="157">
        <v>42950</v>
      </c>
      <c r="XR2" s="157">
        <v>42951</v>
      </c>
      <c r="XS2" s="157">
        <v>42954</v>
      </c>
      <c r="XT2" s="157">
        <v>42955</v>
      </c>
      <c r="XU2" s="157">
        <v>42956</v>
      </c>
      <c r="XV2" s="157">
        <v>42957</v>
      </c>
      <c r="XW2" s="157">
        <v>42958</v>
      </c>
      <c r="XX2" s="157">
        <v>42961</v>
      </c>
      <c r="XY2" s="157">
        <v>42962</v>
      </c>
      <c r="XZ2" s="157">
        <v>42963</v>
      </c>
      <c r="YA2" s="157">
        <v>42964</v>
      </c>
      <c r="YB2" s="157">
        <v>42965</v>
      </c>
      <c r="YC2" s="157">
        <v>42968</v>
      </c>
      <c r="YD2" s="157">
        <v>42969</v>
      </c>
      <c r="YE2" s="157">
        <v>42970</v>
      </c>
      <c r="YF2" s="157">
        <v>42971</v>
      </c>
      <c r="YG2" s="157">
        <v>42972</v>
      </c>
      <c r="YH2" s="157">
        <v>42975</v>
      </c>
      <c r="YI2" s="157">
        <v>42976</v>
      </c>
      <c r="YJ2" s="157">
        <v>42977</v>
      </c>
      <c r="YK2" s="157">
        <v>42978</v>
      </c>
      <c r="YL2" s="157">
        <v>42979</v>
      </c>
      <c r="YM2" s="157">
        <v>42982</v>
      </c>
      <c r="YN2" s="157">
        <v>42983</v>
      </c>
      <c r="YO2" s="157">
        <v>42984</v>
      </c>
      <c r="YP2" s="157">
        <v>42985</v>
      </c>
      <c r="YQ2" s="157">
        <v>42986</v>
      </c>
      <c r="YR2" s="157">
        <v>42989</v>
      </c>
      <c r="YS2" s="157">
        <v>42990</v>
      </c>
      <c r="YT2" s="157">
        <v>42990</v>
      </c>
      <c r="YU2" s="157">
        <v>42991</v>
      </c>
      <c r="YV2" s="157">
        <v>42992</v>
      </c>
      <c r="YW2" s="157">
        <v>42993</v>
      </c>
      <c r="YX2" s="157">
        <v>42996</v>
      </c>
      <c r="YY2" s="157">
        <v>42997</v>
      </c>
      <c r="YZ2" s="157">
        <v>42998</v>
      </c>
      <c r="ZA2" s="157">
        <v>42999</v>
      </c>
      <c r="ZB2" s="157">
        <v>43000</v>
      </c>
      <c r="ZC2" s="157">
        <v>43003</v>
      </c>
      <c r="ZD2" s="157">
        <v>43004</v>
      </c>
      <c r="ZE2" s="157">
        <v>43005</v>
      </c>
      <c r="ZF2" s="157">
        <v>43006</v>
      </c>
      <c r="ZG2" s="157">
        <v>43007</v>
      </c>
      <c r="ZH2" s="157">
        <v>43010</v>
      </c>
      <c r="ZI2" s="157">
        <v>43011</v>
      </c>
      <c r="ZJ2" s="157">
        <v>43012</v>
      </c>
      <c r="ZK2" s="157">
        <v>43013</v>
      </c>
      <c r="ZL2" s="157">
        <v>43014</v>
      </c>
      <c r="ZM2" s="157">
        <v>43017</v>
      </c>
      <c r="ZN2" s="157">
        <v>43018</v>
      </c>
      <c r="ZO2" s="157">
        <v>43019</v>
      </c>
      <c r="ZP2" s="157">
        <v>43020</v>
      </c>
      <c r="ZQ2" s="157">
        <v>43021</v>
      </c>
      <c r="ZR2" s="157">
        <v>43024</v>
      </c>
      <c r="ZS2" s="157">
        <v>43025</v>
      </c>
      <c r="ZT2" s="157">
        <v>43026</v>
      </c>
      <c r="ZU2" s="157">
        <v>43027</v>
      </c>
      <c r="ZV2" s="157">
        <v>43028</v>
      </c>
      <c r="ZW2" s="157">
        <v>43031</v>
      </c>
      <c r="ZX2" s="157">
        <v>43032</v>
      </c>
      <c r="ZY2" s="157">
        <v>43033</v>
      </c>
      <c r="ZZ2" s="157">
        <v>43034</v>
      </c>
      <c r="AAA2" s="157">
        <v>43035</v>
      </c>
      <c r="AAB2" s="157">
        <v>43038</v>
      </c>
      <c r="AAC2" s="157">
        <v>43039</v>
      </c>
      <c r="AAD2" s="157">
        <v>43040</v>
      </c>
      <c r="AAE2" s="157">
        <v>43041</v>
      </c>
      <c r="AAF2" s="157">
        <v>43042</v>
      </c>
      <c r="AAG2" s="157">
        <v>43045</v>
      </c>
      <c r="AAH2" s="157">
        <v>43046</v>
      </c>
      <c r="AAI2" s="157">
        <v>43047</v>
      </c>
      <c r="AAJ2" s="157">
        <v>43048</v>
      </c>
      <c r="AAK2" s="157">
        <v>43049</v>
      </c>
      <c r="AAL2" s="157">
        <v>43052</v>
      </c>
      <c r="AAM2" s="157">
        <v>43053</v>
      </c>
      <c r="AAN2" s="157">
        <v>43054</v>
      </c>
      <c r="AAO2" s="157">
        <v>43055</v>
      </c>
      <c r="AAP2" s="157">
        <v>43056</v>
      </c>
      <c r="AAQ2" s="157">
        <v>43059</v>
      </c>
      <c r="AAR2" s="157">
        <v>43060</v>
      </c>
      <c r="AAS2" s="157">
        <v>43061</v>
      </c>
      <c r="AAT2" s="157">
        <v>43062</v>
      </c>
      <c r="AAU2" s="157">
        <v>43063</v>
      </c>
      <c r="AAV2" s="157">
        <v>43066</v>
      </c>
      <c r="AAW2" s="157">
        <v>43067</v>
      </c>
      <c r="AAX2" s="157">
        <v>43068</v>
      </c>
      <c r="AAY2" s="138">
        <v>43069</v>
      </c>
      <c r="AAZ2" s="138">
        <v>43070</v>
      </c>
      <c r="ABA2" s="138">
        <v>43073</v>
      </c>
      <c r="ABB2" s="138">
        <v>43074</v>
      </c>
      <c r="ABC2" s="138">
        <v>43075</v>
      </c>
      <c r="ABD2" s="138">
        <v>43076</v>
      </c>
      <c r="ABE2" s="138">
        <v>43077</v>
      </c>
      <c r="ABF2" s="138">
        <v>43080</v>
      </c>
      <c r="ABG2" s="138">
        <v>43081</v>
      </c>
      <c r="ABH2" s="138">
        <v>43082</v>
      </c>
      <c r="ABI2" s="138">
        <v>43083</v>
      </c>
      <c r="ABJ2" s="138">
        <v>43084</v>
      </c>
      <c r="ABK2" s="138">
        <v>43087</v>
      </c>
      <c r="ABL2" s="138">
        <v>43088</v>
      </c>
      <c r="ABM2" s="138">
        <v>43089</v>
      </c>
      <c r="ABN2" s="138">
        <v>43090</v>
      </c>
      <c r="ABO2" s="138">
        <v>43091</v>
      </c>
      <c r="ABP2" s="138">
        <v>43094</v>
      </c>
      <c r="ABQ2" s="138">
        <v>43095</v>
      </c>
      <c r="ABR2" s="138">
        <v>43096</v>
      </c>
      <c r="ABS2" s="138">
        <v>43097</v>
      </c>
      <c r="ABT2" s="138">
        <v>43102</v>
      </c>
      <c r="ABU2" s="138">
        <v>43103</v>
      </c>
      <c r="ABV2" s="138">
        <v>43104</v>
      </c>
      <c r="ABW2" s="138">
        <v>43105</v>
      </c>
      <c r="ABX2" s="138">
        <v>43108</v>
      </c>
      <c r="ABY2" s="138">
        <v>43109</v>
      </c>
      <c r="ABZ2" s="138">
        <v>43109</v>
      </c>
      <c r="ACA2" s="138">
        <v>43110</v>
      </c>
      <c r="ACB2" s="138">
        <v>43111</v>
      </c>
      <c r="ACC2" s="138">
        <v>43112</v>
      </c>
      <c r="ACD2" s="138">
        <v>43115</v>
      </c>
      <c r="ACE2" s="138">
        <v>43116</v>
      </c>
      <c r="ACF2" s="138">
        <v>43117</v>
      </c>
      <c r="ACG2" s="138">
        <v>43118</v>
      </c>
      <c r="ACH2" s="138">
        <v>43119</v>
      </c>
      <c r="ACI2" s="138">
        <v>43122</v>
      </c>
      <c r="ACJ2" s="138">
        <v>43123</v>
      </c>
      <c r="ACK2" s="138">
        <v>43124</v>
      </c>
      <c r="ACL2" s="138">
        <v>43125</v>
      </c>
      <c r="ACM2" s="138">
        <v>43126</v>
      </c>
      <c r="ACN2" s="138">
        <v>43129</v>
      </c>
      <c r="ACO2" s="138">
        <v>43130</v>
      </c>
      <c r="ACP2" s="138">
        <v>43131</v>
      </c>
      <c r="ACQ2" s="138">
        <v>43132</v>
      </c>
      <c r="ACR2" s="138">
        <v>43133</v>
      </c>
      <c r="ACS2" s="138">
        <v>43136</v>
      </c>
      <c r="ACT2" s="138">
        <v>43137</v>
      </c>
      <c r="ACU2" s="138">
        <v>43138</v>
      </c>
      <c r="ACV2" s="138">
        <v>43139</v>
      </c>
      <c r="ACW2" s="138">
        <v>43140</v>
      </c>
      <c r="ACX2" s="138">
        <v>43143</v>
      </c>
      <c r="ACY2" s="138">
        <v>43144</v>
      </c>
      <c r="ACZ2" s="138">
        <v>43145</v>
      </c>
      <c r="ADA2" s="138">
        <v>43146</v>
      </c>
      <c r="ADB2" s="138">
        <v>43150</v>
      </c>
      <c r="ADC2" s="138">
        <v>43151</v>
      </c>
      <c r="ADD2" s="138">
        <v>43152</v>
      </c>
      <c r="ADE2" s="138">
        <v>43153</v>
      </c>
      <c r="ADF2" s="138">
        <v>43154</v>
      </c>
      <c r="ADG2" s="138">
        <v>43157</v>
      </c>
      <c r="ADH2" s="138">
        <v>43158</v>
      </c>
      <c r="ADI2" s="138">
        <v>43159</v>
      </c>
      <c r="ADJ2" s="138">
        <v>43160</v>
      </c>
      <c r="ADK2" s="138">
        <v>43161</v>
      </c>
      <c r="ADL2" s="138">
        <v>43164</v>
      </c>
      <c r="ADM2" s="138">
        <v>43165</v>
      </c>
      <c r="ADN2" s="138">
        <v>43166</v>
      </c>
      <c r="ADO2" s="138">
        <v>43168</v>
      </c>
      <c r="ADP2" s="138">
        <v>43171</v>
      </c>
      <c r="ADQ2" s="138">
        <v>43172</v>
      </c>
      <c r="ADR2" s="138">
        <v>43173</v>
      </c>
      <c r="ADS2" s="138">
        <v>43174</v>
      </c>
      <c r="ADT2" s="138">
        <v>43175</v>
      </c>
      <c r="ADU2" s="138">
        <v>43178</v>
      </c>
      <c r="ADV2" s="138">
        <v>43179</v>
      </c>
      <c r="ADW2" s="138">
        <v>43180</v>
      </c>
      <c r="ADX2" s="138">
        <v>43181</v>
      </c>
      <c r="ADY2" s="138">
        <v>43182</v>
      </c>
      <c r="ADZ2" s="138">
        <v>43185</v>
      </c>
      <c r="AEA2" s="138">
        <v>43186</v>
      </c>
      <c r="AEB2" s="138">
        <v>43187</v>
      </c>
      <c r="AEC2" s="138">
        <v>43188</v>
      </c>
      <c r="AED2" s="138">
        <v>43189</v>
      </c>
      <c r="AEE2" s="138">
        <v>43192</v>
      </c>
      <c r="AEF2" s="138">
        <v>43193</v>
      </c>
      <c r="AEG2" s="138">
        <v>43194</v>
      </c>
      <c r="AEH2" s="138">
        <v>43195</v>
      </c>
      <c r="AEI2" s="138">
        <v>43196</v>
      </c>
      <c r="AEJ2" s="138">
        <v>43199</v>
      </c>
      <c r="AEK2" s="138">
        <v>43200</v>
      </c>
      <c r="AEL2" s="138">
        <v>43201</v>
      </c>
      <c r="AEM2" s="138">
        <v>43202</v>
      </c>
      <c r="AEN2" s="138">
        <v>43203</v>
      </c>
      <c r="AEO2" s="138">
        <v>43206</v>
      </c>
      <c r="AEP2" s="138">
        <v>43207</v>
      </c>
      <c r="AEQ2" s="138">
        <v>43208</v>
      </c>
      <c r="AER2" s="138">
        <v>43209</v>
      </c>
      <c r="AES2" s="138">
        <v>43210</v>
      </c>
      <c r="AET2" s="138">
        <v>43213</v>
      </c>
      <c r="AEU2" s="138">
        <v>43214</v>
      </c>
      <c r="AEV2" s="138">
        <v>43215</v>
      </c>
      <c r="AEW2" s="138">
        <v>43216</v>
      </c>
      <c r="AEX2" s="138">
        <v>43217</v>
      </c>
      <c r="AEY2" s="138">
        <v>43220</v>
      </c>
      <c r="AEZ2" s="138">
        <v>43221</v>
      </c>
      <c r="AFA2" s="138">
        <v>43222</v>
      </c>
      <c r="AFB2" s="138">
        <v>43223</v>
      </c>
      <c r="AFC2" s="138">
        <v>43224</v>
      </c>
      <c r="AFD2" s="138">
        <v>43227</v>
      </c>
      <c r="AFE2" s="138">
        <v>43228</v>
      </c>
      <c r="AFF2" s="138">
        <v>43229</v>
      </c>
      <c r="AFG2" s="138">
        <v>43230</v>
      </c>
      <c r="AFH2" s="138">
        <v>43231</v>
      </c>
      <c r="AFI2" s="138">
        <v>43234</v>
      </c>
      <c r="AFJ2" s="138">
        <v>43235</v>
      </c>
      <c r="AFK2" s="138">
        <v>43236</v>
      </c>
      <c r="AFL2" s="138">
        <v>43237</v>
      </c>
      <c r="AFM2" s="138">
        <v>43238</v>
      </c>
      <c r="AFN2" s="138">
        <v>43241</v>
      </c>
      <c r="AFO2" s="138">
        <v>43242</v>
      </c>
      <c r="AFP2" s="138">
        <v>43243</v>
      </c>
      <c r="AFQ2" s="138">
        <v>43244</v>
      </c>
      <c r="AFR2" s="138">
        <v>43245</v>
      </c>
      <c r="AFS2" s="138">
        <v>43248</v>
      </c>
      <c r="AFT2" s="138">
        <v>43249</v>
      </c>
      <c r="AFU2" s="138">
        <v>43250</v>
      </c>
      <c r="AFV2" s="138">
        <v>43251</v>
      </c>
      <c r="AFW2" s="138">
        <v>43255</v>
      </c>
      <c r="AFX2" s="138">
        <v>43256</v>
      </c>
      <c r="AFY2" s="138">
        <v>43257</v>
      </c>
      <c r="AFZ2" s="138">
        <v>43258</v>
      </c>
      <c r="AGA2" s="138">
        <v>43259</v>
      </c>
      <c r="AGB2" s="138">
        <v>43262</v>
      </c>
      <c r="AGC2" s="138">
        <v>43263</v>
      </c>
      <c r="AGD2" s="138">
        <v>43264</v>
      </c>
      <c r="AGE2" s="138">
        <v>43265</v>
      </c>
      <c r="AGF2" s="138">
        <v>43266</v>
      </c>
      <c r="AGG2" s="138">
        <v>43269</v>
      </c>
      <c r="AGH2" s="138">
        <v>43270</v>
      </c>
      <c r="AGI2" s="138">
        <v>43271</v>
      </c>
      <c r="AGJ2" s="138">
        <v>43272</v>
      </c>
      <c r="AGK2" s="138">
        <v>43273</v>
      </c>
      <c r="AGL2" s="138">
        <v>43276</v>
      </c>
      <c r="AGM2" s="138">
        <v>43277</v>
      </c>
      <c r="AGN2" s="138">
        <v>43278</v>
      </c>
      <c r="AGO2" s="138">
        <v>43279</v>
      </c>
      <c r="AGP2" s="138">
        <v>43280</v>
      </c>
      <c r="AGQ2" s="138">
        <v>43283</v>
      </c>
      <c r="AGR2" s="138">
        <v>43284</v>
      </c>
      <c r="AGS2" s="138">
        <v>43285</v>
      </c>
      <c r="AGT2" s="138">
        <v>43286</v>
      </c>
      <c r="AGU2" s="138">
        <v>43287</v>
      </c>
      <c r="AGV2" s="138">
        <v>43290</v>
      </c>
      <c r="AGW2" s="138">
        <v>43291</v>
      </c>
      <c r="AGX2" s="138">
        <v>43297</v>
      </c>
      <c r="AGY2" s="138">
        <v>43298</v>
      </c>
      <c r="AGZ2" s="138">
        <v>43299</v>
      </c>
      <c r="AHA2" s="138">
        <v>43300</v>
      </c>
      <c r="AHB2" s="138">
        <v>43301</v>
      </c>
      <c r="AHC2" s="139">
        <v>43304</v>
      </c>
      <c r="AHD2" s="139">
        <v>43305</v>
      </c>
      <c r="AHE2" s="139">
        <v>43306</v>
      </c>
      <c r="AHF2" s="139">
        <v>43307</v>
      </c>
      <c r="AHG2" s="139">
        <v>43308</v>
      </c>
      <c r="AHH2" s="139">
        <v>43311</v>
      </c>
      <c r="AHI2" s="139">
        <v>43312</v>
      </c>
      <c r="AHJ2" s="139">
        <v>43313</v>
      </c>
      <c r="AHK2" s="139">
        <v>43314</v>
      </c>
      <c r="AHL2" s="139">
        <v>43315</v>
      </c>
      <c r="AHM2" s="139">
        <v>43318</v>
      </c>
      <c r="AHN2" s="138">
        <v>43319</v>
      </c>
      <c r="AHO2" s="138">
        <v>43320</v>
      </c>
      <c r="AHP2" s="138">
        <v>43321</v>
      </c>
      <c r="AHQ2" s="138">
        <v>43322</v>
      </c>
      <c r="AHR2" s="138">
        <v>43323</v>
      </c>
      <c r="AHS2" s="138">
        <v>43324</v>
      </c>
      <c r="AHT2" s="138">
        <v>43325</v>
      </c>
      <c r="AHU2" s="138">
        <v>43326</v>
      </c>
      <c r="AHV2" s="138">
        <v>43327</v>
      </c>
      <c r="AHW2" s="138">
        <v>43328</v>
      </c>
      <c r="AHX2" s="138">
        <v>43329</v>
      </c>
      <c r="AHY2" s="138">
        <v>43330</v>
      </c>
      <c r="AHZ2" s="138">
        <v>43331</v>
      </c>
      <c r="AIA2" s="138">
        <v>43332</v>
      </c>
      <c r="AIB2" s="138">
        <v>43333</v>
      </c>
      <c r="AIC2" s="138">
        <v>43334</v>
      </c>
      <c r="AID2" s="138">
        <v>43334</v>
      </c>
      <c r="AIE2" s="138">
        <v>43336</v>
      </c>
      <c r="AIF2" s="138">
        <v>43339</v>
      </c>
      <c r="AIG2" s="138">
        <v>43340</v>
      </c>
      <c r="AIH2" s="138">
        <v>43341</v>
      </c>
      <c r="AII2" s="138">
        <v>43342</v>
      </c>
      <c r="AIJ2" s="138">
        <v>43343</v>
      </c>
      <c r="AIK2" s="138">
        <v>43346</v>
      </c>
      <c r="AIL2" s="138">
        <v>43347</v>
      </c>
      <c r="AIM2" s="138">
        <v>43348</v>
      </c>
      <c r="AIN2" s="138">
        <v>43349</v>
      </c>
      <c r="AIO2" s="138">
        <v>43350</v>
      </c>
      <c r="AIP2" s="138">
        <v>43353</v>
      </c>
      <c r="AIQ2" s="138">
        <v>43354</v>
      </c>
      <c r="AIR2" s="138">
        <v>43355</v>
      </c>
      <c r="AIS2" s="138">
        <v>43356</v>
      </c>
      <c r="AIT2" s="138">
        <v>43357</v>
      </c>
      <c r="AIU2" s="138">
        <v>43360</v>
      </c>
      <c r="AIV2" s="138">
        <v>43361</v>
      </c>
      <c r="AIW2" s="138">
        <v>43362</v>
      </c>
      <c r="AIX2" s="138">
        <v>43363</v>
      </c>
      <c r="AIY2" s="138">
        <v>43364</v>
      </c>
      <c r="AIZ2" s="138">
        <v>43367</v>
      </c>
      <c r="AJA2" s="138">
        <v>43368</v>
      </c>
      <c r="AJB2" s="138">
        <v>43369</v>
      </c>
      <c r="AJC2" s="138">
        <v>43370</v>
      </c>
      <c r="AJD2" s="138">
        <v>43371</v>
      </c>
      <c r="AJE2" s="138">
        <v>43374</v>
      </c>
      <c r="AJF2" s="138">
        <v>43375</v>
      </c>
      <c r="AJG2" s="138">
        <v>43376</v>
      </c>
      <c r="AJH2" s="138">
        <v>43377</v>
      </c>
      <c r="AJI2" s="138">
        <v>43378</v>
      </c>
      <c r="AJJ2" s="138">
        <v>43381</v>
      </c>
      <c r="AJK2" s="138">
        <v>43382</v>
      </c>
      <c r="AJL2" s="138">
        <v>43383</v>
      </c>
      <c r="AJM2" s="138">
        <v>43384</v>
      </c>
      <c r="AJN2" s="138">
        <v>43385</v>
      </c>
      <c r="AJO2" s="138">
        <v>43388</v>
      </c>
      <c r="AJP2" s="138">
        <v>43389</v>
      </c>
      <c r="AJQ2" s="138">
        <v>43390</v>
      </c>
      <c r="AJR2" s="138">
        <v>43391</v>
      </c>
      <c r="AJS2" s="138">
        <v>43392</v>
      </c>
      <c r="AJT2" s="138">
        <v>43395</v>
      </c>
      <c r="AJU2" s="138">
        <v>43396</v>
      </c>
      <c r="AJV2" s="138">
        <v>43397</v>
      </c>
      <c r="AJW2" s="138">
        <v>43398</v>
      </c>
      <c r="AJX2" s="138">
        <v>43399</v>
      </c>
      <c r="AJY2" s="138">
        <v>43402</v>
      </c>
      <c r="AJZ2" s="138">
        <v>43403</v>
      </c>
      <c r="AKA2" s="138">
        <v>43404</v>
      </c>
      <c r="AKB2" s="138">
        <v>43405</v>
      </c>
      <c r="AKC2" s="138">
        <v>43406</v>
      </c>
      <c r="AKD2" s="138">
        <v>43409</v>
      </c>
      <c r="AKE2" s="138">
        <v>43410</v>
      </c>
      <c r="AKF2" s="138">
        <v>43411</v>
      </c>
      <c r="AKG2" s="138">
        <v>43416</v>
      </c>
      <c r="AKH2" s="138">
        <v>43417</v>
      </c>
      <c r="AKI2" s="138">
        <v>43418</v>
      </c>
      <c r="AKJ2" s="138">
        <v>43419</v>
      </c>
      <c r="AKK2" s="138">
        <v>43420</v>
      </c>
      <c r="AKL2" s="138">
        <v>43421</v>
      </c>
      <c r="AKM2" s="138">
        <v>43423</v>
      </c>
      <c r="AKN2" s="138">
        <v>43424</v>
      </c>
      <c r="AKO2" s="138">
        <v>43425</v>
      </c>
      <c r="AKP2" s="138">
        <v>43426</v>
      </c>
      <c r="AKQ2" s="138">
        <v>43427</v>
      </c>
      <c r="AKR2" s="138">
        <v>43431</v>
      </c>
      <c r="AKS2" s="138">
        <v>43432</v>
      </c>
      <c r="AKT2" s="138">
        <v>43433</v>
      </c>
      <c r="AKU2" s="138">
        <v>43434</v>
      </c>
      <c r="AKV2" s="138">
        <v>43437</v>
      </c>
      <c r="AKW2" s="138">
        <v>43438</v>
      </c>
      <c r="AKX2" s="138">
        <v>43439</v>
      </c>
      <c r="AKY2" s="138">
        <v>43440</v>
      </c>
      <c r="AKZ2" s="138">
        <v>43441</v>
      </c>
      <c r="ALA2" s="138">
        <v>43444</v>
      </c>
      <c r="ALB2" s="138">
        <v>43445</v>
      </c>
      <c r="ALC2" s="138">
        <v>43446</v>
      </c>
      <c r="ALD2" s="138">
        <v>43447</v>
      </c>
      <c r="ALE2" s="138">
        <v>43448</v>
      </c>
      <c r="ALF2" s="138">
        <v>43451</v>
      </c>
      <c r="ALG2" s="138">
        <v>43452</v>
      </c>
      <c r="ALH2" s="138">
        <v>43453</v>
      </c>
      <c r="ALI2" s="138">
        <v>43454</v>
      </c>
      <c r="ALJ2" s="138">
        <v>43455</v>
      </c>
      <c r="ALK2" s="138">
        <v>43458</v>
      </c>
      <c r="ALL2" s="138">
        <v>43459</v>
      </c>
      <c r="ALM2" s="138">
        <v>43460</v>
      </c>
      <c r="ALN2" s="138">
        <v>43461</v>
      </c>
      <c r="ALO2" s="138">
        <v>43462</v>
      </c>
      <c r="ALP2" s="138">
        <v>43465</v>
      </c>
      <c r="ALQ2" s="138">
        <v>43467</v>
      </c>
      <c r="ALR2" s="138">
        <v>43468</v>
      </c>
      <c r="ALS2" s="138">
        <v>43469</v>
      </c>
      <c r="ALT2" s="138">
        <v>43472</v>
      </c>
      <c r="ALU2" s="138">
        <v>43473</v>
      </c>
      <c r="ALV2" s="138">
        <v>43474</v>
      </c>
      <c r="ALW2" s="138">
        <v>43475</v>
      </c>
      <c r="ALX2" s="138">
        <v>43476</v>
      </c>
      <c r="ALY2" s="138">
        <v>43479</v>
      </c>
      <c r="ALZ2" s="138">
        <v>43480</v>
      </c>
      <c r="AMA2" s="138">
        <v>43481</v>
      </c>
      <c r="AMB2" s="138">
        <v>43482</v>
      </c>
      <c r="AMC2" s="138">
        <v>43483</v>
      </c>
      <c r="AMD2" s="138">
        <v>43486</v>
      </c>
      <c r="AME2" s="138">
        <v>43487</v>
      </c>
      <c r="AMF2" s="138">
        <v>43488</v>
      </c>
      <c r="AMG2" s="138">
        <v>43489</v>
      </c>
      <c r="AMH2" s="138">
        <v>43490</v>
      </c>
      <c r="AMI2" s="138">
        <v>43493</v>
      </c>
      <c r="AMJ2" s="138">
        <v>43494</v>
      </c>
      <c r="AMK2" s="138">
        <v>43495</v>
      </c>
      <c r="AML2" s="138">
        <v>43496</v>
      </c>
      <c r="AMM2" s="138">
        <v>43497</v>
      </c>
      <c r="AMN2" s="138">
        <v>43498</v>
      </c>
      <c r="AMO2" s="138">
        <v>43500</v>
      </c>
      <c r="AMP2" s="138">
        <v>43507</v>
      </c>
      <c r="AMQ2" s="138">
        <v>43508</v>
      </c>
      <c r="AMR2" s="138">
        <v>43509</v>
      </c>
      <c r="AMS2" s="138">
        <v>43510</v>
      </c>
      <c r="AMT2" s="138">
        <v>43511</v>
      </c>
      <c r="AMU2" s="138">
        <v>43514</v>
      </c>
      <c r="AMV2" s="138">
        <v>43515</v>
      </c>
      <c r="AMW2" s="138">
        <v>43516</v>
      </c>
      <c r="AMX2" s="138">
        <v>43517</v>
      </c>
      <c r="AMY2" s="138">
        <v>43518</v>
      </c>
      <c r="AMZ2" s="138">
        <v>43521</v>
      </c>
      <c r="ANA2" s="138">
        <v>43522</v>
      </c>
      <c r="ANB2" s="138">
        <v>43523</v>
      </c>
      <c r="ANC2" s="138">
        <v>43524</v>
      </c>
      <c r="AND2" s="138">
        <v>43525</v>
      </c>
      <c r="ANE2" s="138">
        <v>43528</v>
      </c>
      <c r="ANF2" s="138">
        <v>43529</v>
      </c>
      <c r="ANG2" s="138">
        <v>43530</v>
      </c>
      <c r="ANH2" s="138">
        <v>43531</v>
      </c>
      <c r="ANI2" s="138">
        <v>43535</v>
      </c>
      <c r="ANJ2" s="138">
        <v>43536</v>
      </c>
      <c r="ANK2" s="138">
        <v>43537</v>
      </c>
      <c r="ANL2" s="138">
        <v>43538</v>
      </c>
      <c r="ANM2" s="138">
        <v>43539</v>
      </c>
      <c r="ANN2" s="138">
        <v>43542</v>
      </c>
      <c r="ANO2" s="138">
        <v>43543</v>
      </c>
      <c r="ANP2" s="138">
        <v>43544</v>
      </c>
      <c r="ANQ2" s="138">
        <v>43545</v>
      </c>
      <c r="ANR2" s="138">
        <v>43546</v>
      </c>
      <c r="ANS2" s="138">
        <v>43549</v>
      </c>
      <c r="ANT2" s="138">
        <v>43550</v>
      </c>
      <c r="ANU2" s="138">
        <v>43550</v>
      </c>
      <c r="ANV2" s="138">
        <v>43552</v>
      </c>
      <c r="ANW2" s="138">
        <v>43553</v>
      </c>
      <c r="ANX2" s="138">
        <v>43556</v>
      </c>
      <c r="ANY2" s="138">
        <v>43557</v>
      </c>
      <c r="ANZ2" s="138">
        <v>43558</v>
      </c>
      <c r="AOA2" s="138">
        <v>43559</v>
      </c>
      <c r="AOB2" s="138">
        <v>43560</v>
      </c>
      <c r="AOC2" s="138">
        <v>43563</v>
      </c>
      <c r="AOD2" s="138">
        <v>43564</v>
      </c>
      <c r="AOE2" s="138">
        <v>43565</v>
      </c>
      <c r="AOF2" s="138">
        <v>43566</v>
      </c>
      <c r="AOG2" s="138">
        <v>43567</v>
      </c>
      <c r="AOH2" s="138">
        <v>43570</v>
      </c>
      <c r="AOI2" s="138">
        <v>43571</v>
      </c>
      <c r="AOJ2" s="138">
        <v>43572</v>
      </c>
      <c r="AOK2" s="138">
        <v>43573</v>
      </c>
      <c r="AOL2" s="138">
        <v>43574</v>
      </c>
      <c r="AOM2" s="138">
        <v>43577</v>
      </c>
      <c r="AON2" s="138">
        <v>43578</v>
      </c>
      <c r="AOO2" s="138">
        <v>43579</v>
      </c>
      <c r="AOP2" s="138">
        <v>43580</v>
      </c>
      <c r="AOQ2" s="138">
        <v>43581</v>
      </c>
      <c r="AOR2" s="138">
        <v>43584</v>
      </c>
      <c r="AOS2" s="138">
        <v>43585</v>
      </c>
      <c r="AOT2" s="138">
        <v>43586</v>
      </c>
      <c r="AOU2" s="138">
        <v>43587</v>
      </c>
      <c r="AOV2" s="138">
        <v>43588</v>
      </c>
      <c r="AOW2" s="138">
        <v>43591</v>
      </c>
      <c r="AOX2" s="138">
        <v>43592</v>
      </c>
      <c r="AOY2" s="138">
        <v>43593</v>
      </c>
      <c r="AOZ2" s="138">
        <v>43594</v>
      </c>
      <c r="APA2" s="138">
        <v>43595</v>
      </c>
      <c r="APB2" s="138">
        <v>43598</v>
      </c>
      <c r="APC2" s="138">
        <v>43599</v>
      </c>
      <c r="APD2" s="138">
        <v>43600</v>
      </c>
      <c r="APE2" s="138">
        <v>43601</v>
      </c>
      <c r="APF2" s="138">
        <v>43602</v>
      </c>
      <c r="APG2" s="138">
        <v>43605</v>
      </c>
      <c r="APH2" s="138">
        <v>43606</v>
      </c>
      <c r="API2" s="138">
        <v>43607</v>
      </c>
      <c r="APJ2" s="138">
        <v>43608</v>
      </c>
      <c r="APK2" s="138">
        <v>43609</v>
      </c>
      <c r="APL2" s="138">
        <v>43612</v>
      </c>
      <c r="APM2" s="138">
        <v>43613</v>
      </c>
      <c r="APN2" s="138">
        <v>43614</v>
      </c>
      <c r="APO2" s="138">
        <v>43615</v>
      </c>
      <c r="APP2" s="138">
        <v>43616</v>
      </c>
      <c r="APQ2" s="138">
        <v>43619</v>
      </c>
      <c r="APR2" s="138">
        <v>43620</v>
      </c>
      <c r="APS2" s="138">
        <v>43621</v>
      </c>
      <c r="APT2" s="138">
        <v>43622</v>
      </c>
      <c r="APU2" s="138">
        <v>43623</v>
      </c>
      <c r="APV2" s="138">
        <v>43626</v>
      </c>
      <c r="APW2" s="138">
        <v>43627</v>
      </c>
      <c r="APX2" s="138">
        <v>43628</v>
      </c>
      <c r="APY2" s="138">
        <v>43629</v>
      </c>
      <c r="APZ2" s="138">
        <v>43630</v>
      </c>
      <c r="AQA2" s="138">
        <v>43633</v>
      </c>
      <c r="AQB2" s="138">
        <v>43634</v>
      </c>
      <c r="AQC2" s="138">
        <v>43635</v>
      </c>
      <c r="AQD2" s="138">
        <v>43636</v>
      </c>
      <c r="AQE2" s="138">
        <v>43637</v>
      </c>
      <c r="AQF2" s="138">
        <v>43640</v>
      </c>
      <c r="AQG2" s="138">
        <v>43641</v>
      </c>
      <c r="AQH2" s="138">
        <v>43642</v>
      </c>
      <c r="AQI2" s="138">
        <v>43643</v>
      </c>
      <c r="AQJ2" s="138">
        <v>43644</v>
      </c>
      <c r="AQK2" s="138">
        <v>43647</v>
      </c>
      <c r="AQL2" s="138">
        <v>43648</v>
      </c>
      <c r="AQM2" s="138">
        <v>43649</v>
      </c>
      <c r="AQN2" s="138">
        <v>43650</v>
      </c>
      <c r="AQO2" s="138">
        <v>43651</v>
      </c>
      <c r="AQP2" s="138">
        <v>43654</v>
      </c>
      <c r="AQQ2" s="138">
        <v>43655</v>
      </c>
      <c r="AQR2" s="138">
        <v>43656</v>
      </c>
      <c r="AQS2" s="138">
        <v>43662</v>
      </c>
      <c r="AQT2" s="138">
        <v>43663</v>
      </c>
      <c r="AQU2" s="138">
        <v>43664</v>
      </c>
      <c r="AQV2" s="138">
        <v>43665</v>
      </c>
      <c r="AQW2" s="138">
        <v>43668</v>
      </c>
      <c r="AQX2" s="138">
        <v>43669</v>
      </c>
      <c r="AQY2" s="138">
        <v>43670</v>
      </c>
      <c r="AQZ2" s="138">
        <v>43671</v>
      </c>
      <c r="ARA2" s="138">
        <v>43672</v>
      </c>
      <c r="ARB2" s="138">
        <v>43675</v>
      </c>
      <c r="ARC2" s="138">
        <v>43676</v>
      </c>
      <c r="ARD2" s="138">
        <v>43677</v>
      </c>
      <c r="ARE2" s="138">
        <v>43678</v>
      </c>
      <c r="ARF2" s="138">
        <v>43679</v>
      </c>
      <c r="ARG2" s="138">
        <v>43682</v>
      </c>
      <c r="ARH2" s="138">
        <v>43683</v>
      </c>
      <c r="ARI2" s="138">
        <v>43684</v>
      </c>
      <c r="ARJ2" s="138">
        <v>43685</v>
      </c>
      <c r="ARK2" s="138">
        <v>43686</v>
      </c>
      <c r="ARL2" s="138">
        <v>43689</v>
      </c>
      <c r="ARM2" s="138">
        <v>43690</v>
      </c>
      <c r="ARN2" s="138">
        <v>43691</v>
      </c>
      <c r="ARO2" s="138">
        <v>43692</v>
      </c>
      <c r="ARP2" s="138">
        <v>43693</v>
      </c>
      <c r="ARQ2" s="138">
        <v>43696</v>
      </c>
      <c r="ARR2" s="138">
        <v>43697</v>
      </c>
      <c r="ARS2" s="138">
        <v>43698</v>
      </c>
      <c r="ART2" s="138">
        <v>43699</v>
      </c>
      <c r="ARU2" s="138">
        <v>43700</v>
      </c>
      <c r="ARV2" s="138">
        <v>43703</v>
      </c>
      <c r="ARW2" s="138">
        <v>43704</v>
      </c>
      <c r="ARX2" s="138">
        <v>43705</v>
      </c>
      <c r="ARY2" s="138">
        <v>43706</v>
      </c>
      <c r="ARZ2" s="138">
        <v>43707</v>
      </c>
      <c r="ASA2" s="138">
        <v>43710</v>
      </c>
      <c r="ASB2" s="138">
        <v>43712</v>
      </c>
      <c r="ASC2" s="138">
        <v>43713</v>
      </c>
      <c r="ASD2" s="138">
        <v>43714</v>
      </c>
      <c r="ASE2" s="138">
        <v>43715</v>
      </c>
      <c r="ASF2" s="138">
        <v>43717</v>
      </c>
      <c r="ASG2" s="138">
        <v>43718</v>
      </c>
      <c r="ASH2" s="138">
        <v>43719</v>
      </c>
      <c r="ASI2" s="138">
        <v>43720</v>
      </c>
      <c r="ASJ2" s="138">
        <v>43721</v>
      </c>
      <c r="ASK2" s="138">
        <v>43724</v>
      </c>
      <c r="ASL2" s="138">
        <v>43725</v>
      </c>
      <c r="ASM2" s="138">
        <v>43726</v>
      </c>
      <c r="ASN2" s="138">
        <v>43727</v>
      </c>
      <c r="ASO2" s="138">
        <v>43728</v>
      </c>
      <c r="ASP2" s="138">
        <v>43731</v>
      </c>
      <c r="ASQ2" s="138">
        <v>43732</v>
      </c>
      <c r="ASR2" s="138">
        <v>43733</v>
      </c>
      <c r="ASS2" s="138">
        <v>43734</v>
      </c>
      <c r="AST2" s="138">
        <v>43735</v>
      </c>
      <c r="ASU2" s="138">
        <v>43738</v>
      </c>
      <c r="ASV2" s="138">
        <v>43739</v>
      </c>
      <c r="ASW2" s="138">
        <v>43740</v>
      </c>
      <c r="ASX2" s="138">
        <v>43741</v>
      </c>
      <c r="ASY2" s="138">
        <v>43742</v>
      </c>
      <c r="ASZ2" s="138">
        <v>43745</v>
      </c>
      <c r="ATA2" s="138">
        <v>43746</v>
      </c>
      <c r="ATB2" s="138">
        <v>43747</v>
      </c>
      <c r="ATC2" s="138">
        <v>43748</v>
      </c>
      <c r="ATD2" s="138">
        <v>43749</v>
      </c>
      <c r="ATE2" s="138">
        <v>43752</v>
      </c>
      <c r="ATF2" s="138">
        <v>43753</v>
      </c>
      <c r="ATG2" s="138">
        <v>43754</v>
      </c>
      <c r="ATH2" s="138">
        <v>43755</v>
      </c>
      <c r="ATI2" s="138">
        <v>43756</v>
      </c>
      <c r="ATJ2" s="138">
        <v>43759</v>
      </c>
      <c r="ATK2" s="138">
        <v>43760</v>
      </c>
      <c r="ATL2" s="138">
        <v>43761</v>
      </c>
      <c r="ATM2" s="138">
        <v>43762</v>
      </c>
      <c r="ATN2" s="138">
        <v>43763</v>
      </c>
      <c r="ATO2" s="138">
        <v>43766</v>
      </c>
      <c r="ATP2" s="138">
        <v>43767</v>
      </c>
      <c r="ATQ2" s="138">
        <v>43768</v>
      </c>
      <c r="ATR2" s="138">
        <v>43769</v>
      </c>
      <c r="ATS2" s="138">
        <v>43770</v>
      </c>
      <c r="ATT2" s="138">
        <v>43773</v>
      </c>
      <c r="ATU2" s="138">
        <v>43774</v>
      </c>
      <c r="ATV2" s="138">
        <v>43775</v>
      </c>
      <c r="ATW2" s="138">
        <v>43776</v>
      </c>
      <c r="ATX2" s="138">
        <v>43777</v>
      </c>
      <c r="ATY2" s="138">
        <v>43780</v>
      </c>
      <c r="ATZ2" s="138">
        <v>43781</v>
      </c>
      <c r="AUA2" s="138">
        <v>43782</v>
      </c>
      <c r="AUB2" s="138">
        <v>43783</v>
      </c>
      <c r="AUC2" s="138">
        <v>43784</v>
      </c>
      <c r="AUD2" s="138">
        <v>43787</v>
      </c>
      <c r="AUE2" s="138">
        <v>43788</v>
      </c>
      <c r="AUF2" s="138">
        <v>43789</v>
      </c>
      <c r="AUG2" s="138">
        <v>43790</v>
      </c>
      <c r="AUH2" s="138">
        <v>43791</v>
      </c>
      <c r="AUI2" s="138">
        <v>43794</v>
      </c>
      <c r="AUJ2" s="138">
        <v>43797</v>
      </c>
      <c r="AUK2" s="138">
        <v>43798</v>
      </c>
      <c r="AUL2" s="138">
        <v>43801</v>
      </c>
      <c r="AUM2" s="138">
        <v>43802</v>
      </c>
      <c r="AUN2" s="138">
        <v>43803</v>
      </c>
      <c r="AUO2" s="138">
        <v>43804</v>
      </c>
      <c r="AUP2" s="138">
        <v>43805</v>
      </c>
      <c r="AUQ2" s="138">
        <v>43808</v>
      </c>
      <c r="AUR2" s="138">
        <v>43809</v>
      </c>
      <c r="AUS2" s="138">
        <v>43810</v>
      </c>
      <c r="AUT2" s="138">
        <v>43811</v>
      </c>
      <c r="AUU2" s="138">
        <v>43812</v>
      </c>
      <c r="AUV2" s="138">
        <v>43815</v>
      </c>
      <c r="AUW2" s="138">
        <v>43816</v>
      </c>
      <c r="AUX2" s="138">
        <v>43817</v>
      </c>
      <c r="AUY2" s="138">
        <v>43818</v>
      </c>
      <c r="AUZ2" s="138">
        <v>43819</v>
      </c>
      <c r="AVA2" s="138">
        <v>43822</v>
      </c>
      <c r="AVB2" s="138">
        <v>43823</v>
      </c>
      <c r="AVC2" s="138">
        <v>43824</v>
      </c>
      <c r="AVD2" s="138">
        <v>43825</v>
      </c>
      <c r="AVE2" s="138">
        <v>43826</v>
      </c>
      <c r="AVF2" s="138">
        <v>43829</v>
      </c>
      <c r="AVG2" s="138">
        <v>43830</v>
      </c>
      <c r="AVH2" s="138">
        <v>43832</v>
      </c>
      <c r="AVI2" s="138">
        <v>43833</v>
      </c>
      <c r="AVJ2" s="138">
        <v>43836</v>
      </c>
      <c r="AVK2" s="138">
        <v>43837</v>
      </c>
      <c r="AVL2" s="138">
        <v>43838</v>
      </c>
      <c r="AVM2" s="138">
        <v>43839</v>
      </c>
      <c r="AVN2" s="138">
        <v>43840</v>
      </c>
      <c r="AVO2" s="138">
        <v>43843</v>
      </c>
      <c r="AVP2" s="138">
        <v>43844</v>
      </c>
      <c r="AVQ2" s="138">
        <v>43845</v>
      </c>
      <c r="AVR2" s="138">
        <v>43846</v>
      </c>
      <c r="AVS2" s="138">
        <v>43847</v>
      </c>
      <c r="AVT2" s="138">
        <v>43850</v>
      </c>
      <c r="AVU2" s="138">
        <v>43851</v>
      </c>
      <c r="AVV2" s="138">
        <v>43852</v>
      </c>
      <c r="AVW2" s="138">
        <v>43853</v>
      </c>
      <c r="AVX2" s="138">
        <v>43854</v>
      </c>
      <c r="AVY2" s="138">
        <v>43857</v>
      </c>
      <c r="AVZ2" s="138">
        <v>43858</v>
      </c>
      <c r="AWA2" s="138">
        <v>43859</v>
      </c>
      <c r="AWB2" s="138">
        <v>43860</v>
      </c>
      <c r="AWC2" s="138">
        <v>43861</v>
      </c>
      <c r="AWD2" s="138">
        <v>43864</v>
      </c>
      <c r="AWE2" s="138">
        <v>43865</v>
      </c>
      <c r="AWF2" s="138">
        <v>43866</v>
      </c>
      <c r="AWG2" s="138">
        <v>43867</v>
      </c>
      <c r="AWH2" s="138">
        <v>43868</v>
      </c>
      <c r="AWI2" s="138">
        <v>43871</v>
      </c>
      <c r="AWJ2" s="138">
        <v>43872</v>
      </c>
      <c r="AWK2" s="138">
        <v>43873</v>
      </c>
      <c r="AWL2" s="138">
        <v>43874</v>
      </c>
      <c r="AWM2" s="138">
        <v>43875</v>
      </c>
      <c r="AWN2" s="138">
        <v>43878</v>
      </c>
      <c r="AWO2" s="138">
        <v>43879</v>
      </c>
      <c r="AWP2" s="138">
        <v>43880</v>
      </c>
      <c r="AWQ2" s="138">
        <v>43881</v>
      </c>
      <c r="AWR2" s="138">
        <v>43882</v>
      </c>
      <c r="AWS2" s="138">
        <v>43888</v>
      </c>
      <c r="AWT2" s="138">
        <v>43889</v>
      </c>
      <c r="AWU2" s="138">
        <v>43892</v>
      </c>
      <c r="AWV2" s="138">
        <v>43893</v>
      </c>
      <c r="AWW2" s="138">
        <v>43894</v>
      </c>
      <c r="AWX2" s="138">
        <v>43895</v>
      </c>
      <c r="AWY2" s="138">
        <v>43896</v>
      </c>
      <c r="AWZ2" s="138">
        <v>43899</v>
      </c>
      <c r="AXA2" s="138">
        <v>43900</v>
      </c>
      <c r="AXB2" s="138">
        <v>43901</v>
      </c>
      <c r="AXC2" s="138">
        <v>43902</v>
      </c>
      <c r="AXD2" s="138">
        <v>43903</v>
      </c>
      <c r="AXE2" s="138">
        <v>43906</v>
      </c>
      <c r="AXF2" s="138">
        <v>43907</v>
      </c>
      <c r="AXG2" s="138">
        <v>43908</v>
      </c>
      <c r="AXH2" s="138">
        <v>43909</v>
      </c>
      <c r="AXI2" s="138">
        <v>43910</v>
      </c>
      <c r="AXJ2" s="138">
        <v>43913</v>
      </c>
      <c r="AXK2" s="138">
        <v>43914</v>
      </c>
      <c r="AXL2" s="138">
        <v>43915</v>
      </c>
      <c r="AXM2" s="138">
        <v>43916</v>
      </c>
      <c r="AXN2" s="138">
        <v>43917</v>
      </c>
      <c r="AXO2" s="138">
        <v>43920</v>
      </c>
      <c r="AXP2" s="138">
        <v>43921</v>
      </c>
      <c r="AXQ2" s="138">
        <v>43922</v>
      </c>
      <c r="AXR2" s="138">
        <v>43923</v>
      </c>
      <c r="AXS2" s="138">
        <v>43924</v>
      </c>
      <c r="AXT2" s="138">
        <v>43927</v>
      </c>
      <c r="AXU2" s="138">
        <v>43928</v>
      </c>
      <c r="AXV2" s="138">
        <v>43929</v>
      </c>
      <c r="AXW2" s="138">
        <v>43930</v>
      </c>
      <c r="AXX2" s="138">
        <v>43931</v>
      </c>
      <c r="AXY2" s="138">
        <v>43934</v>
      </c>
      <c r="AXZ2" s="138">
        <v>43935</v>
      </c>
      <c r="AYA2" s="138">
        <v>43936</v>
      </c>
      <c r="AYB2" s="138">
        <v>43937</v>
      </c>
      <c r="AYC2" s="138">
        <v>43938</v>
      </c>
      <c r="AYD2" s="138">
        <v>43941</v>
      </c>
      <c r="AYE2" s="138">
        <v>43942</v>
      </c>
      <c r="AYF2" s="138">
        <v>43943</v>
      </c>
      <c r="AYG2" s="138">
        <v>43944</v>
      </c>
      <c r="AYH2" s="138">
        <v>43945</v>
      </c>
      <c r="AYI2" s="138">
        <v>43948</v>
      </c>
      <c r="AYJ2" s="138">
        <v>43949</v>
      </c>
      <c r="AYK2" s="138">
        <v>43950</v>
      </c>
      <c r="AYL2" s="138">
        <v>43951</v>
      </c>
      <c r="AYM2" s="138">
        <v>43952</v>
      </c>
      <c r="AYN2" s="138">
        <v>43955</v>
      </c>
      <c r="AYO2" s="138">
        <v>43956</v>
      </c>
      <c r="AYP2" s="138">
        <v>43957</v>
      </c>
      <c r="AYQ2" s="138">
        <v>43958</v>
      </c>
      <c r="AYR2" s="138">
        <v>43959</v>
      </c>
      <c r="AYS2" s="138">
        <v>43962</v>
      </c>
      <c r="AYT2" s="138">
        <v>43963</v>
      </c>
      <c r="AYU2" s="138">
        <v>43964</v>
      </c>
      <c r="AYV2" s="138">
        <v>43965</v>
      </c>
      <c r="AYW2" s="138">
        <v>43966</v>
      </c>
      <c r="AYX2" s="138">
        <v>43969</v>
      </c>
      <c r="AYY2" s="138">
        <v>43970</v>
      </c>
      <c r="AYZ2" s="138">
        <v>43971</v>
      </c>
      <c r="AZA2" s="138">
        <v>43972</v>
      </c>
      <c r="AZB2" s="138">
        <v>43973</v>
      </c>
      <c r="AZC2" s="138">
        <v>43976</v>
      </c>
      <c r="AZD2" s="138">
        <v>43977</v>
      </c>
      <c r="AZE2" s="138">
        <v>43978</v>
      </c>
      <c r="AZF2" s="138">
        <v>43979</v>
      </c>
      <c r="AZG2" s="138">
        <v>43980</v>
      </c>
      <c r="AZH2" s="138">
        <v>43984</v>
      </c>
      <c r="AZI2" s="138">
        <v>43985</v>
      </c>
      <c r="AZJ2" s="138">
        <v>43986</v>
      </c>
      <c r="AZK2" s="138">
        <v>43990</v>
      </c>
      <c r="AZL2" s="138">
        <v>43991</v>
      </c>
      <c r="AZM2" s="138">
        <v>43992</v>
      </c>
      <c r="AZN2" s="138">
        <v>43993</v>
      </c>
      <c r="AZO2" s="138">
        <v>43994</v>
      </c>
      <c r="AZP2" s="138">
        <v>43997</v>
      </c>
      <c r="AZQ2" s="138">
        <v>43998</v>
      </c>
      <c r="AZR2" s="138">
        <v>43999</v>
      </c>
      <c r="AZS2" s="138">
        <v>44000</v>
      </c>
      <c r="AZT2" s="138">
        <v>44001</v>
      </c>
      <c r="AZU2" s="138">
        <v>44004</v>
      </c>
      <c r="AZV2" s="138">
        <v>44005</v>
      </c>
      <c r="AZW2" s="138">
        <v>44007</v>
      </c>
      <c r="AZX2" s="138">
        <v>44008</v>
      </c>
      <c r="AZY2" s="138">
        <v>44011</v>
      </c>
      <c r="AZZ2" s="138">
        <v>44012</v>
      </c>
      <c r="BAA2" s="138">
        <v>44013</v>
      </c>
      <c r="BAB2" s="138">
        <v>44014</v>
      </c>
      <c r="BAC2" s="138">
        <v>44015</v>
      </c>
      <c r="BAD2" s="138">
        <v>44018</v>
      </c>
      <c r="BAE2" s="138">
        <v>44019</v>
      </c>
      <c r="BAF2" s="138">
        <v>44020</v>
      </c>
      <c r="BAG2" s="138">
        <v>44021</v>
      </c>
      <c r="BAH2" s="138">
        <v>44022</v>
      </c>
      <c r="BAI2" s="138">
        <v>44028</v>
      </c>
      <c r="BAJ2" s="138">
        <v>44029</v>
      </c>
      <c r="BAK2" s="138">
        <v>44032</v>
      </c>
      <c r="BAL2" s="138">
        <v>44033</v>
      </c>
      <c r="BAM2" s="138">
        <v>44034</v>
      </c>
      <c r="BAN2" s="138">
        <v>44035</v>
      </c>
      <c r="BAO2" s="138">
        <v>44036</v>
      </c>
      <c r="BAP2" s="138">
        <v>44039</v>
      </c>
      <c r="BAQ2" s="138">
        <v>44040</v>
      </c>
      <c r="BAR2" s="138">
        <v>44041</v>
      </c>
      <c r="BAS2" s="138">
        <v>44042</v>
      </c>
      <c r="BAT2" s="138">
        <v>44043</v>
      </c>
      <c r="BAU2" s="138">
        <v>44046</v>
      </c>
      <c r="BAV2" s="138">
        <v>44047</v>
      </c>
      <c r="BAW2" s="138">
        <v>44048</v>
      </c>
      <c r="BAX2" s="138">
        <v>44049</v>
      </c>
      <c r="BAY2" s="138">
        <v>44050</v>
      </c>
      <c r="BAZ2" s="138">
        <v>44053</v>
      </c>
      <c r="BBA2" s="138">
        <v>44054</v>
      </c>
      <c r="BBB2" s="138">
        <v>44055</v>
      </c>
      <c r="BBC2" s="138">
        <v>44056</v>
      </c>
      <c r="BBD2" s="138">
        <v>44057</v>
      </c>
      <c r="BBE2" s="138">
        <v>44060</v>
      </c>
      <c r="BBF2" s="138">
        <v>44061</v>
      </c>
      <c r="BBG2" s="138">
        <v>44062</v>
      </c>
      <c r="BBH2" s="138">
        <v>44063</v>
      </c>
      <c r="BBI2" s="138">
        <v>44064</v>
      </c>
      <c r="BBJ2" s="138">
        <v>44067</v>
      </c>
      <c r="BBK2" s="138">
        <v>44068</v>
      </c>
      <c r="BBL2" s="138">
        <v>44069</v>
      </c>
      <c r="BBM2" s="138">
        <v>44070</v>
      </c>
      <c r="BBN2" s="138">
        <v>44071</v>
      </c>
      <c r="BBO2" s="138">
        <v>44074</v>
      </c>
      <c r="BBP2" s="138">
        <v>44075</v>
      </c>
      <c r="BBQ2" s="138">
        <v>44076</v>
      </c>
      <c r="BBR2" s="138">
        <v>44077</v>
      </c>
      <c r="BBS2" s="138">
        <v>44078</v>
      </c>
      <c r="BBT2" s="138">
        <v>44081</v>
      </c>
      <c r="BBU2" s="138">
        <v>44082</v>
      </c>
      <c r="BBV2" s="138">
        <v>44083</v>
      </c>
      <c r="BBW2" s="138">
        <v>44084</v>
      </c>
      <c r="BBX2" s="138">
        <v>44085</v>
      </c>
      <c r="BBY2" s="138">
        <v>44088</v>
      </c>
      <c r="BBZ2" s="138">
        <v>44089</v>
      </c>
      <c r="BCA2" s="138">
        <v>44090</v>
      </c>
      <c r="BCB2" s="138">
        <v>44091</v>
      </c>
      <c r="BCC2" s="138">
        <v>44092</v>
      </c>
      <c r="BCD2" s="138">
        <v>44095</v>
      </c>
      <c r="BCE2" s="138">
        <v>44096</v>
      </c>
      <c r="BCF2" s="138">
        <v>44097</v>
      </c>
      <c r="BCG2" s="138">
        <v>44098</v>
      </c>
      <c r="BCH2" s="138">
        <v>44099</v>
      </c>
      <c r="BCI2" s="138">
        <v>44102</v>
      </c>
      <c r="BCJ2" s="138">
        <v>44103</v>
      </c>
      <c r="BCK2" s="138">
        <v>44104</v>
      </c>
      <c r="BCL2" s="138">
        <v>44105</v>
      </c>
      <c r="BCM2" s="138">
        <v>44106</v>
      </c>
      <c r="BCN2" s="138">
        <v>44109</v>
      </c>
      <c r="BCO2" s="138">
        <v>44110</v>
      </c>
      <c r="BCP2" s="138">
        <v>44111</v>
      </c>
      <c r="BCQ2" s="138">
        <v>44112</v>
      </c>
      <c r="BCR2" s="138">
        <v>44113</v>
      </c>
      <c r="BCS2" s="138">
        <v>44116</v>
      </c>
      <c r="BCT2" s="138">
        <v>44117</v>
      </c>
      <c r="BCU2" s="138">
        <v>44118</v>
      </c>
      <c r="BCV2" s="138">
        <v>44120</v>
      </c>
      <c r="BCW2" s="138">
        <v>44123</v>
      </c>
      <c r="BCX2" s="138">
        <v>44124</v>
      </c>
      <c r="BCY2" s="138">
        <v>44125</v>
      </c>
      <c r="BCZ2" s="138">
        <v>44126</v>
      </c>
      <c r="BDA2" s="138">
        <v>44127</v>
      </c>
      <c r="BDB2" s="138">
        <v>44130</v>
      </c>
      <c r="BDC2" s="138">
        <v>44131</v>
      </c>
      <c r="BDD2" s="138">
        <v>44132</v>
      </c>
      <c r="BDE2" s="138">
        <v>44133</v>
      </c>
      <c r="BDF2" s="138">
        <v>44134</v>
      </c>
      <c r="BDG2" s="138">
        <v>44137</v>
      </c>
      <c r="BDH2" s="138">
        <v>44138</v>
      </c>
      <c r="BDI2" s="138">
        <v>44139</v>
      </c>
      <c r="BDJ2" s="138">
        <v>44140</v>
      </c>
      <c r="BDK2" s="138">
        <v>44141</v>
      </c>
      <c r="BDL2" s="138">
        <v>44144</v>
      </c>
      <c r="BDM2" s="138">
        <v>44145</v>
      </c>
      <c r="BDN2" s="138">
        <v>44146</v>
      </c>
      <c r="BDO2" s="138">
        <v>44147</v>
      </c>
      <c r="BDP2" s="138">
        <v>44148</v>
      </c>
      <c r="BDQ2" s="138">
        <v>44152</v>
      </c>
      <c r="BDR2" s="138">
        <v>44153</v>
      </c>
      <c r="BDS2" s="138">
        <v>44154</v>
      </c>
      <c r="BDT2" s="138">
        <v>44155</v>
      </c>
      <c r="BDU2" s="138">
        <v>44158</v>
      </c>
      <c r="BDV2" s="138">
        <v>44159</v>
      </c>
      <c r="BDW2" s="138">
        <v>44160</v>
      </c>
      <c r="BDX2" s="138">
        <v>44161</v>
      </c>
      <c r="BDY2" s="138">
        <v>44162</v>
      </c>
      <c r="BDZ2" s="138">
        <v>44165</v>
      </c>
      <c r="BEA2" s="140">
        <v>44166</v>
      </c>
      <c r="BEB2" s="140">
        <v>44167</v>
      </c>
      <c r="BEC2" s="140">
        <v>44168</v>
      </c>
      <c r="BED2" s="140">
        <v>44169</v>
      </c>
      <c r="BEE2" s="140">
        <v>44172</v>
      </c>
      <c r="BEF2" s="140">
        <v>44173</v>
      </c>
      <c r="BEG2" s="140">
        <v>44174</v>
      </c>
      <c r="BEH2" s="141" t="s">
        <v>185</v>
      </c>
      <c r="BEI2" s="141" t="s">
        <v>185</v>
      </c>
      <c r="BEJ2" s="141" t="s">
        <v>185</v>
      </c>
      <c r="BEK2" s="141" t="s">
        <v>185</v>
      </c>
      <c r="BEL2" s="141" t="s">
        <v>185</v>
      </c>
      <c r="BEM2" s="141" t="s">
        <v>185</v>
      </c>
      <c r="BEN2" s="141" t="s">
        <v>185</v>
      </c>
      <c r="BEO2" s="141" t="s">
        <v>185</v>
      </c>
      <c r="BEP2" s="141" t="s">
        <v>185</v>
      </c>
      <c r="BEQ2" s="141" t="s">
        <v>185</v>
      </c>
      <c r="BER2" s="141" t="s">
        <v>185</v>
      </c>
      <c r="BES2" s="141" t="s">
        <v>185</v>
      </c>
      <c r="BET2" s="141" t="s">
        <v>185</v>
      </c>
      <c r="BEU2" s="141" t="s">
        <v>185</v>
      </c>
      <c r="BEV2" s="141" t="s">
        <v>185</v>
      </c>
      <c r="BEW2" s="410">
        <v>44200</v>
      </c>
      <c r="BEX2" s="410">
        <v>44201</v>
      </c>
      <c r="BEY2" s="410">
        <v>44202</v>
      </c>
      <c r="BEZ2" s="410">
        <v>44203</v>
      </c>
      <c r="BFA2" s="410">
        <v>44204</v>
      </c>
      <c r="BFB2" s="410">
        <v>44207</v>
      </c>
      <c r="BFC2" s="410">
        <v>44208</v>
      </c>
      <c r="BFD2" s="410">
        <v>44209</v>
      </c>
      <c r="BFE2" s="410">
        <v>44210</v>
      </c>
      <c r="BFF2" s="410">
        <v>44211</v>
      </c>
      <c r="BFG2" s="410">
        <v>44214</v>
      </c>
      <c r="BFH2" s="410">
        <v>44215</v>
      </c>
      <c r="BFI2" s="410">
        <v>44216</v>
      </c>
      <c r="BFJ2" s="410">
        <v>44217</v>
      </c>
      <c r="BFK2" s="410">
        <v>44218</v>
      </c>
      <c r="BFL2" s="410">
        <v>44221</v>
      </c>
      <c r="BFM2" s="410">
        <v>44222</v>
      </c>
      <c r="BFN2" s="410">
        <v>44223</v>
      </c>
      <c r="BFO2" s="410">
        <v>44224</v>
      </c>
      <c r="BFP2" s="410">
        <v>44225</v>
      </c>
      <c r="BFQ2" s="410">
        <v>44228</v>
      </c>
      <c r="BFR2" s="410">
        <v>44229</v>
      </c>
      <c r="BFS2" s="410">
        <v>44230</v>
      </c>
      <c r="BFT2" s="410">
        <v>44231</v>
      </c>
      <c r="BFU2" s="410">
        <v>44232</v>
      </c>
      <c r="BFV2" s="410">
        <v>44235</v>
      </c>
      <c r="BFW2" s="410">
        <v>44236</v>
      </c>
      <c r="BFX2" s="410">
        <v>44237</v>
      </c>
      <c r="BFY2" s="410">
        <v>44238</v>
      </c>
      <c r="BFZ2" s="410">
        <v>44242</v>
      </c>
      <c r="BGA2" s="410">
        <v>44243</v>
      </c>
      <c r="BGB2" s="410">
        <v>44244</v>
      </c>
      <c r="BGC2" s="410">
        <v>44245</v>
      </c>
      <c r="BGD2" s="410">
        <v>44246</v>
      </c>
      <c r="BGE2" s="410">
        <v>44249</v>
      </c>
      <c r="BGF2" s="410">
        <v>44250</v>
      </c>
      <c r="BGG2" s="410">
        <v>44251</v>
      </c>
      <c r="BGH2" s="410">
        <v>44252</v>
      </c>
      <c r="BGI2" s="410">
        <v>44253</v>
      </c>
      <c r="BGJ2" s="403">
        <v>44256</v>
      </c>
      <c r="BGK2" s="403">
        <v>44257</v>
      </c>
      <c r="BGL2" s="403">
        <v>44258</v>
      </c>
      <c r="BGM2" s="403">
        <v>44259</v>
      </c>
      <c r="BGN2" s="403">
        <v>44260</v>
      </c>
      <c r="BGO2" s="403">
        <v>44264</v>
      </c>
      <c r="BGP2" s="403">
        <v>44265</v>
      </c>
      <c r="BGQ2" s="403">
        <v>44266</v>
      </c>
      <c r="BGR2" s="403">
        <v>44267</v>
      </c>
      <c r="BGS2" s="403">
        <v>44270</v>
      </c>
      <c r="BGT2" s="403">
        <v>44271</v>
      </c>
      <c r="BGU2" s="403">
        <v>44272</v>
      </c>
      <c r="BGV2" s="403">
        <v>44273</v>
      </c>
      <c r="BGW2" s="403">
        <v>44274</v>
      </c>
      <c r="BGX2" s="403">
        <v>44277</v>
      </c>
      <c r="BGY2" s="403">
        <v>44278</v>
      </c>
      <c r="BGZ2" s="403">
        <v>44279</v>
      </c>
      <c r="BHA2" s="403">
        <v>44280</v>
      </c>
      <c r="BHB2" s="403">
        <v>44281</v>
      </c>
      <c r="BHC2" s="403">
        <v>44284</v>
      </c>
      <c r="BHD2" s="403">
        <v>44285</v>
      </c>
      <c r="BHE2" s="403">
        <v>44286</v>
      </c>
      <c r="BHF2" s="403">
        <v>44287</v>
      </c>
      <c r="BHG2" s="403">
        <v>44288</v>
      </c>
      <c r="BHH2" s="403">
        <v>44291</v>
      </c>
      <c r="BHI2" s="403">
        <v>44292</v>
      </c>
      <c r="BHJ2" s="403">
        <v>44293</v>
      </c>
      <c r="BHK2" s="403">
        <v>44294</v>
      </c>
      <c r="BHL2" s="403">
        <v>44295</v>
      </c>
      <c r="BHM2" s="403">
        <v>44298</v>
      </c>
      <c r="BHN2" s="403">
        <v>44299</v>
      </c>
      <c r="BHO2" s="403">
        <v>44300</v>
      </c>
      <c r="BHP2" s="403">
        <v>44301</v>
      </c>
      <c r="BHQ2" s="403">
        <v>44302</v>
      </c>
      <c r="BHR2" s="403">
        <v>44305</v>
      </c>
      <c r="BHS2" s="403">
        <v>44306</v>
      </c>
      <c r="BHT2" s="403">
        <v>44307</v>
      </c>
      <c r="BHU2" s="403">
        <v>44308</v>
      </c>
      <c r="BHV2" s="403">
        <v>44309</v>
      </c>
      <c r="BHW2" s="403">
        <v>44312</v>
      </c>
      <c r="BHX2" s="403">
        <v>44313</v>
      </c>
      <c r="BHY2" s="403">
        <v>44314</v>
      </c>
      <c r="BHZ2" s="403">
        <v>44315</v>
      </c>
      <c r="BIA2" s="403">
        <v>44316</v>
      </c>
      <c r="BIB2" s="403">
        <v>44319</v>
      </c>
      <c r="BIC2" s="403">
        <v>44320</v>
      </c>
      <c r="BID2" s="403">
        <v>44321</v>
      </c>
      <c r="BIE2" s="403">
        <v>44322</v>
      </c>
      <c r="BIF2" s="403">
        <v>44323</v>
      </c>
      <c r="BIG2" s="403">
        <v>44326</v>
      </c>
      <c r="BIH2" s="403">
        <v>44327</v>
      </c>
      <c r="BII2" s="403">
        <v>44328</v>
      </c>
      <c r="BIJ2" s="403">
        <v>44329</v>
      </c>
      <c r="BIK2" s="403">
        <v>44330</v>
      </c>
      <c r="BIL2" s="411">
        <v>44333</v>
      </c>
      <c r="BIM2" s="411">
        <v>44334</v>
      </c>
      <c r="BIN2" s="411">
        <v>44335</v>
      </c>
      <c r="BIO2" s="411">
        <v>44336</v>
      </c>
      <c r="BIP2" s="411">
        <v>44337</v>
      </c>
      <c r="BIQ2" s="411">
        <v>44340</v>
      </c>
      <c r="BIR2" s="411">
        <v>44341</v>
      </c>
      <c r="BIS2" s="411">
        <v>44343</v>
      </c>
      <c r="BIT2" s="411">
        <v>44344</v>
      </c>
      <c r="BIU2" s="411">
        <v>44347</v>
      </c>
      <c r="BIV2" s="411">
        <v>44349</v>
      </c>
      <c r="BIW2" s="411">
        <v>44350</v>
      </c>
      <c r="BIX2" s="411">
        <v>44351</v>
      </c>
      <c r="BIY2" s="411">
        <v>44354</v>
      </c>
      <c r="BIZ2" s="411">
        <v>44355</v>
      </c>
      <c r="BJA2" s="411">
        <v>44357</v>
      </c>
      <c r="BJB2" s="411">
        <v>44358</v>
      </c>
      <c r="BJC2" s="411">
        <v>44361</v>
      </c>
      <c r="BJD2" s="411">
        <v>44362</v>
      </c>
      <c r="BJE2" s="411">
        <v>44363</v>
      </c>
      <c r="BJF2" s="411">
        <v>44364</v>
      </c>
      <c r="BJG2" s="411">
        <v>44365</v>
      </c>
      <c r="BJH2" s="411">
        <v>44368</v>
      </c>
      <c r="BJI2" s="411">
        <v>44369</v>
      </c>
      <c r="BJJ2" s="411">
        <v>44370</v>
      </c>
      <c r="BJK2" s="411">
        <v>44371</v>
      </c>
      <c r="BJL2" s="411">
        <v>44372</v>
      </c>
      <c r="BJM2" s="411">
        <v>44375</v>
      </c>
      <c r="BJN2" s="411">
        <v>44376</v>
      </c>
      <c r="BJO2" s="411">
        <v>44377</v>
      </c>
      <c r="BJP2" s="411">
        <v>44378</v>
      </c>
      <c r="BJQ2" s="411">
        <v>44379</v>
      </c>
      <c r="BJR2" s="411">
        <v>44382</v>
      </c>
      <c r="BJS2" s="411">
        <v>44383</v>
      </c>
      <c r="BJT2" s="411">
        <v>44384</v>
      </c>
      <c r="BJU2" s="411">
        <v>44385</v>
      </c>
      <c r="BJV2" s="411">
        <v>44386</v>
      </c>
      <c r="BJW2" s="411">
        <v>44396</v>
      </c>
      <c r="BJX2" s="411">
        <v>44397</v>
      </c>
      <c r="BJY2" s="411">
        <v>44398</v>
      </c>
      <c r="BJZ2" s="411">
        <v>44399</v>
      </c>
      <c r="BKA2" s="411">
        <v>44400</v>
      </c>
      <c r="BKB2" s="411">
        <v>44401</v>
      </c>
      <c r="BKC2" s="411">
        <v>44403</v>
      </c>
      <c r="BKD2" s="411">
        <v>44404</v>
      </c>
      <c r="BKE2" s="411">
        <v>44405</v>
      </c>
      <c r="BKF2" s="411">
        <v>44406</v>
      </c>
      <c r="BKG2" s="411">
        <v>44407</v>
      </c>
      <c r="BKH2" s="411">
        <v>44410</v>
      </c>
      <c r="BKI2" s="411">
        <v>44411</v>
      </c>
      <c r="BKJ2" s="411">
        <v>44412</v>
      </c>
      <c r="BKK2" s="411">
        <v>44413</v>
      </c>
      <c r="BKL2" s="411">
        <v>44414</v>
      </c>
      <c r="BKM2" s="411">
        <v>44417</v>
      </c>
      <c r="BKN2" s="411">
        <v>44418</v>
      </c>
      <c r="BKO2" s="411">
        <v>44419</v>
      </c>
      <c r="BKP2" s="411">
        <v>44420</v>
      </c>
      <c r="BKQ2" s="411">
        <v>44421</v>
      </c>
      <c r="BKR2" s="411">
        <v>44424</v>
      </c>
      <c r="BKS2" s="411">
        <v>44425</v>
      </c>
      <c r="BKT2" s="411">
        <v>44426</v>
      </c>
      <c r="BKU2" s="411">
        <v>44427</v>
      </c>
      <c r="BKV2" s="411">
        <v>44428</v>
      </c>
      <c r="BKW2" s="411">
        <v>44431</v>
      </c>
      <c r="BKX2" s="411">
        <v>44432</v>
      </c>
      <c r="BKY2" s="411">
        <v>44433</v>
      </c>
      <c r="BKZ2" s="411">
        <v>44434</v>
      </c>
      <c r="BLA2" s="411">
        <v>44435</v>
      </c>
      <c r="BLB2" s="411">
        <v>44438</v>
      </c>
      <c r="BLC2" s="411">
        <v>44439</v>
      </c>
      <c r="BLD2" s="411">
        <v>44440</v>
      </c>
      <c r="BLE2" s="411">
        <v>44441</v>
      </c>
      <c r="BLF2" s="411">
        <v>44442</v>
      </c>
      <c r="BLG2" s="411">
        <v>44445</v>
      </c>
      <c r="BLH2" s="411">
        <v>44446</v>
      </c>
      <c r="BLI2" s="411">
        <v>44447</v>
      </c>
      <c r="BLJ2" s="411">
        <v>44448</v>
      </c>
      <c r="BLK2" s="411">
        <v>44449</v>
      </c>
      <c r="BLL2" s="411">
        <v>44452</v>
      </c>
      <c r="BLM2" s="411">
        <v>44453</v>
      </c>
      <c r="BLN2" s="411">
        <v>44454</v>
      </c>
      <c r="BLO2" s="411">
        <v>44455</v>
      </c>
      <c r="BLP2" s="411">
        <v>44456</v>
      </c>
      <c r="BLQ2" s="411">
        <v>44459</v>
      </c>
      <c r="BLR2" s="411">
        <v>44460</v>
      </c>
      <c r="BLS2" s="411">
        <v>44461</v>
      </c>
      <c r="BLT2" s="411">
        <v>44462</v>
      </c>
      <c r="BLU2" s="411">
        <v>44463</v>
      </c>
      <c r="BLV2" s="411">
        <v>44466</v>
      </c>
      <c r="BLW2" s="411">
        <v>44467</v>
      </c>
      <c r="BLX2" s="411">
        <v>44468</v>
      </c>
      <c r="BLY2" s="411">
        <v>44469</v>
      </c>
      <c r="BLZ2" s="411">
        <v>44470</v>
      </c>
      <c r="BMA2" s="411">
        <v>44473</v>
      </c>
      <c r="BMB2" s="411">
        <v>44474</v>
      </c>
      <c r="BMC2" s="411">
        <v>44475</v>
      </c>
      <c r="BMD2" s="411">
        <v>44476</v>
      </c>
      <c r="BME2" s="411">
        <v>44477</v>
      </c>
      <c r="BMF2" s="411">
        <v>44480</v>
      </c>
      <c r="BMG2" s="411">
        <v>44481</v>
      </c>
      <c r="BMH2" s="411">
        <v>44482</v>
      </c>
      <c r="BMI2" s="411">
        <v>44483</v>
      </c>
      <c r="BMJ2" s="411">
        <v>44484</v>
      </c>
      <c r="BMK2" s="411">
        <v>44487</v>
      </c>
      <c r="BML2" s="411">
        <v>44488</v>
      </c>
      <c r="BMM2" s="411">
        <v>44489</v>
      </c>
      <c r="BMN2" s="411">
        <v>44490</v>
      </c>
      <c r="BMO2" s="411">
        <v>44491</v>
      </c>
      <c r="BMP2" s="411">
        <v>44494</v>
      </c>
      <c r="BMQ2" s="411">
        <v>44495</v>
      </c>
      <c r="BMR2" s="411">
        <v>44496</v>
      </c>
      <c r="BMS2" s="411">
        <v>44497</v>
      </c>
      <c r="BMT2" s="411">
        <v>44498</v>
      </c>
      <c r="BMU2" s="411">
        <v>44501</v>
      </c>
      <c r="BMV2" s="411">
        <v>44502</v>
      </c>
      <c r="BMW2" s="411">
        <v>44503</v>
      </c>
      <c r="BMX2" s="411">
        <v>44504</v>
      </c>
      <c r="BMY2" s="411">
        <v>44508</v>
      </c>
      <c r="BMZ2" s="411">
        <v>44509</v>
      </c>
      <c r="BNA2" s="411">
        <v>44510</v>
      </c>
      <c r="BNB2" s="411">
        <v>44511</v>
      </c>
      <c r="BNC2" s="411">
        <v>44512</v>
      </c>
      <c r="BND2" s="411">
        <v>44515</v>
      </c>
      <c r="BNE2" s="411">
        <v>44516</v>
      </c>
      <c r="BNF2" s="411">
        <v>44517</v>
      </c>
      <c r="BNG2" s="403">
        <v>44518</v>
      </c>
      <c r="BNH2" s="403">
        <v>44519</v>
      </c>
      <c r="BNI2" s="403">
        <v>44522</v>
      </c>
      <c r="BNJ2" s="403">
        <v>44523</v>
      </c>
      <c r="BNK2" s="403">
        <v>44524</v>
      </c>
      <c r="BNL2" s="403">
        <v>44525</v>
      </c>
      <c r="BNM2" s="403">
        <v>44529</v>
      </c>
      <c r="BNN2" s="403">
        <v>44530</v>
      </c>
      <c r="BNO2" s="403">
        <v>44531</v>
      </c>
      <c r="BNP2" s="403">
        <v>44532</v>
      </c>
      <c r="BNQ2" s="403">
        <v>44533</v>
      </c>
      <c r="BNR2" s="403">
        <v>44536</v>
      </c>
      <c r="BNS2" s="403">
        <v>44537</v>
      </c>
      <c r="BNT2" s="403">
        <v>44538</v>
      </c>
      <c r="BNU2" s="403">
        <v>44539</v>
      </c>
      <c r="BNV2" s="403">
        <v>44540</v>
      </c>
      <c r="BNW2" s="403">
        <v>44543</v>
      </c>
      <c r="BNX2" s="403">
        <v>44544</v>
      </c>
      <c r="BNY2" s="403">
        <v>44545</v>
      </c>
      <c r="BNZ2" s="403">
        <v>44546</v>
      </c>
      <c r="BOA2" s="403">
        <v>44547</v>
      </c>
      <c r="BOB2" s="403">
        <v>44550</v>
      </c>
      <c r="BOC2" s="403">
        <v>44551</v>
      </c>
      <c r="BOD2" s="403">
        <v>44552</v>
      </c>
      <c r="BOE2" s="403">
        <v>44553</v>
      </c>
      <c r="BOF2" s="403">
        <v>44554</v>
      </c>
      <c r="BOG2" s="403">
        <v>44557</v>
      </c>
      <c r="BOH2" s="403">
        <v>44558</v>
      </c>
      <c r="BOI2" s="403">
        <v>44560</v>
      </c>
      <c r="BOJ2" s="403">
        <v>44561</v>
      </c>
      <c r="BOK2" s="403">
        <v>44564</v>
      </c>
      <c r="BOL2" s="403">
        <v>44565</v>
      </c>
      <c r="BOM2" s="403">
        <v>44566</v>
      </c>
      <c r="BON2" s="403">
        <v>44567</v>
      </c>
      <c r="BOO2" s="403">
        <v>44568</v>
      </c>
      <c r="BOP2" s="403">
        <v>44571</v>
      </c>
      <c r="BOQ2" s="403">
        <v>44572</v>
      </c>
      <c r="BOR2" s="403">
        <v>44573</v>
      </c>
      <c r="BOS2" s="403">
        <v>44574</v>
      </c>
      <c r="BOT2" s="403">
        <v>44575</v>
      </c>
      <c r="BOU2" s="403">
        <v>44578</v>
      </c>
      <c r="BOV2" s="403">
        <v>44579</v>
      </c>
      <c r="BOW2" s="403">
        <v>44580</v>
      </c>
      <c r="BOX2" s="403">
        <v>44581</v>
      </c>
      <c r="BOY2" s="403">
        <v>44582</v>
      </c>
      <c r="BOZ2" s="403">
        <v>44585</v>
      </c>
      <c r="BPA2" s="403">
        <v>44586</v>
      </c>
      <c r="BPB2" s="403">
        <v>44587</v>
      </c>
      <c r="BPC2" s="403">
        <v>44588</v>
      </c>
      <c r="BPD2" s="403">
        <v>44589</v>
      </c>
      <c r="BPE2" s="403">
        <v>44592</v>
      </c>
      <c r="BPF2" s="403">
        <v>44593</v>
      </c>
      <c r="BPG2" s="403">
        <v>44599</v>
      </c>
      <c r="BPH2" s="403">
        <v>44600</v>
      </c>
      <c r="BPI2" s="403">
        <v>44601</v>
      </c>
      <c r="BPJ2" s="403">
        <v>44602</v>
      </c>
      <c r="BPK2" s="403">
        <v>44603</v>
      </c>
      <c r="BPL2" s="403">
        <v>44606</v>
      </c>
      <c r="BPM2" s="403">
        <v>44607</v>
      </c>
      <c r="BPN2" s="403">
        <v>44608</v>
      </c>
      <c r="BPO2" s="403">
        <v>44609</v>
      </c>
      <c r="BPP2" s="403">
        <v>44610</v>
      </c>
      <c r="BPQ2" s="403">
        <v>44613</v>
      </c>
      <c r="BPR2" s="403">
        <v>44614</v>
      </c>
      <c r="BPS2" s="403" t="s">
        <v>446</v>
      </c>
      <c r="BPT2" s="403" t="s">
        <v>447</v>
      </c>
      <c r="BPU2" s="403" t="s">
        <v>448</v>
      </c>
      <c r="BPV2" s="403" t="s">
        <v>449</v>
      </c>
      <c r="BPW2" s="403" t="s">
        <v>450</v>
      </c>
      <c r="BPX2" s="403" t="s">
        <v>451</v>
      </c>
      <c r="BPY2" s="403" t="s">
        <v>452</v>
      </c>
      <c r="BPZ2" s="403" t="s">
        <v>453</v>
      </c>
      <c r="BQA2" s="403" t="s">
        <v>454</v>
      </c>
      <c r="BQB2" s="403" t="s">
        <v>455</v>
      </c>
      <c r="BQC2" s="403" t="s">
        <v>456</v>
      </c>
      <c r="BQD2" s="403" t="s">
        <v>457</v>
      </c>
      <c r="BQE2" s="403" t="s">
        <v>458</v>
      </c>
      <c r="BQF2" s="403" t="s">
        <v>459</v>
      </c>
      <c r="BQG2" s="403" t="s">
        <v>460</v>
      </c>
      <c r="BQH2" s="403" t="s">
        <v>461</v>
      </c>
      <c r="BQI2" s="403" t="s">
        <v>462</v>
      </c>
      <c r="BQJ2" s="403" t="s">
        <v>463</v>
      </c>
      <c r="BQK2" s="403" t="s">
        <v>464</v>
      </c>
      <c r="BQL2" s="403" t="s">
        <v>465</v>
      </c>
      <c r="BQM2" s="403" t="s">
        <v>466</v>
      </c>
      <c r="BQN2" s="403" t="s">
        <v>467</v>
      </c>
      <c r="BQO2" s="403" t="s">
        <v>468</v>
      </c>
      <c r="BQP2" s="403" t="s">
        <v>469</v>
      </c>
      <c r="BQQ2" s="403" t="s">
        <v>470</v>
      </c>
      <c r="BQR2" s="403" t="s">
        <v>471</v>
      </c>
      <c r="BQS2" s="403" t="s">
        <v>472</v>
      </c>
      <c r="BQT2" s="403" t="s">
        <v>473</v>
      </c>
      <c r="BQU2" s="403" t="s">
        <v>474</v>
      </c>
      <c r="BQV2" s="403" t="s">
        <v>475</v>
      </c>
      <c r="BQW2" s="403" t="s">
        <v>476</v>
      </c>
      <c r="BQX2" s="403" t="s">
        <v>477</v>
      </c>
      <c r="BQY2" s="403" t="s">
        <v>478</v>
      </c>
      <c r="BQZ2" s="403" t="s">
        <v>479</v>
      </c>
      <c r="BRA2" s="403" t="s">
        <v>480</v>
      </c>
      <c r="BRB2" s="403" t="s">
        <v>481</v>
      </c>
      <c r="BRC2" s="403" t="s">
        <v>482</v>
      </c>
      <c r="BRD2" s="403" t="s">
        <v>483</v>
      </c>
      <c r="BRE2" s="403" t="s">
        <v>484</v>
      </c>
      <c r="BRF2" s="403" t="s">
        <v>485</v>
      </c>
      <c r="BRG2" s="403" t="s">
        <v>486</v>
      </c>
      <c r="BRH2" s="403" t="s">
        <v>487</v>
      </c>
      <c r="BRI2" s="403" t="s">
        <v>488</v>
      </c>
      <c r="BRJ2" s="403" t="s">
        <v>489</v>
      </c>
      <c r="BRK2" s="403" t="s">
        <v>490</v>
      </c>
      <c r="BRL2" s="403" t="s">
        <v>491</v>
      </c>
      <c r="BRM2" s="403" t="s">
        <v>492</v>
      </c>
      <c r="BRN2" s="403" t="s">
        <v>493</v>
      </c>
      <c r="BRO2" s="403" t="s">
        <v>494</v>
      </c>
      <c r="BRP2" s="403" t="s">
        <v>495</v>
      </c>
      <c r="BRQ2" s="403" t="s">
        <v>496</v>
      </c>
      <c r="BRR2" s="403" t="s">
        <v>497</v>
      </c>
      <c r="BRS2" s="403" t="s">
        <v>498</v>
      </c>
      <c r="BRT2" s="403" t="s">
        <v>499</v>
      </c>
      <c r="BRU2" s="403" t="s">
        <v>500</v>
      </c>
      <c r="BRV2" s="403" t="s">
        <v>501</v>
      </c>
      <c r="BRW2" s="403" t="s">
        <v>502</v>
      </c>
      <c r="BRX2" s="403" t="s">
        <v>503</v>
      </c>
      <c r="BRY2" s="403" t="s">
        <v>504</v>
      </c>
      <c r="BRZ2" s="403" t="s">
        <v>505</v>
      </c>
      <c r="BSA2" s="403" t="s">
        <v>506</v>
      </c>
      <c r="BSB2" s="412" t="s">
        <v>507</v>
      </c>
      <c r="BSC2" s="412">
        <v>44704</v>
      </c>
      <c r="BSD2" s="412">
        <v>44705</v>
      </c>
      <c r="BSE2" s="412">
        <v>44706</v>
      </c>
      <c r="BSF2" s="412">
        <v>44707</v>
      </c>
      <c r="BSG2" s="412">
        <v>44708</v>
      </c>
      <c r="BSH2" s="412">
        <v>44711</v>
      </c>
      <c r="BSI2" s="412">
        <v>44712</v>
      </c>
      <c r="BSJ2" s="412">
        <v>44714</v>
      </c>
      <c r="BSK2" s="412">
        <v>44715</v>
      </c>
      <c r="BSL2" s="412">
        <v>44718</v>
      </c>
      <c r="BSM2" s="412">
        <v>44719</v>
      </c>
      <c r="BSN2" s="412">
        <v>44720</v>
      </c>
      <c r="BSO2" s="412">
        <v>44721</v>
      </c>
      <c r="BSP2" s="412">
        <v>44722</v>
      </c>
      <c r="BSQ2" s="412">
        <v>44725</v>
      </c>
      <c r="BSR2" s="412">
        <v>44726</v>
      </c>
      <c r="BSS2" s="412">
        <v>44727</v>
      </c>
      <c r="BST2" s="412">
        <v>44728</v>
      </c>
      <c r="BSU2" s="412">
        <v>44732</v>
      </c>
      <c r="BSV2" s="412">
        <v>44733</v>
      </c>
      <c r="BSW2" s="412">
        <v>44734</v>
      </c>
      <c r="BSX2" s="412">
        <v>44735</v>
      </c>
      <c r="BSY2" s="412">
        <v>44736</v>
      </c>
      <c r="BSZ2" s="412">
        <v>44739</v>
      </c>
      <c r="BTA2" s="413">
        <v>44740</v>
      </c>
      <c r="BTB2" s="413">
        <v>44741</v>
      </c>
      <c r="BTC2" s="413">
        <v>44742</v>
      </c>
      <c r="BTD2" s="413">
        <v>44743</v>
      </c>
      <c r="BTE2" s="413">
        <v>44746</v>
      </c>
      <c r="BTF2" s="413">
        <v>44747</v>
      </c>
      <c r="BTG2" s="413">
        <v>44748</v>
      </c>
      <c r="BTH2" s="413">
        <v>44749</v>
      </c>
      <c r="BTI2" s="413">
        <v>44750</v>
      </c>
      <c r="BTJ2" s="413">
        <v>44760</v>
      </c>
      <c r="BTK2" s="413">
        <v>44761</v>
      </c>
      <c r="BTL2" s="413">
        <v>44762</v>
      </c>
      <c r="BTM2" s="413">
        <v>44763</v>
      </c>
      <c r="BTN2" s="413">
        <v>44764</v>
      </c>
      <c r="BTO2" s="413">
        <v>44767</v>
      </c>
      <c r="BTP2" s="413">
        <v>44768</v>
      </c>
      <c r="BTQ2" s="413">
        <v>44769</v>
      </c>
      <c r="BTR2" s="413">
        <v>44770</v>
      </c>
      <c r="BTS2" s="413">
        <v>44771</v>
      </c>
      <c r="BTT2" s="413">
        <v>44774</v>
      </c>
      <c r="BTU2" s="413">
        <v>44775</v>
      </c>
      <c r="BTV2" s="413">
        <v>44776</v>
      </c>
      <c r="BTW2" s="413">
        <v>44777</v>
      </c>
      <c r="BTX2" s="413">
        <v>44778</v>
      </c>
      <c r="BTY2" s="413">
        <v>44781</v>
      </c>
      <c r="BTZ2" s="413">
        <v>44782</v>
      </c>
      <c r="BUA2" s="413">
        <v>44783</v>
      </c>
      <c r="BUB2" s="413">
        <v>44784</v>
      </c>
      <c r="BUC2" s="413">
        <v>44785</v>
      </c>
      <c r="BUD2" s="413">
        <v>44788</v>
      </c>
      <c r="BUE2" s="413">
        <v>44789</v>
      </c>
      <c r="BUF2" s="413">
        <v>44790</v>
      </c>
      <c r="BUG2" s="413">
        <v>44791</v>
      </c>
      <c r="BUH2" s="413">
        <v>44792</v>
      </c>
      <c r="BUI2" s="413">
        <v>44795</v>
      </c>
      <c r="BUJ2" s="413">
        <v>44796</v>
      </c>
      <c r="BUK2" s="413">
        <v>44797</v>
      </c>
      <c r="BUL2" s="413">
        <v>44798</v>
      </c>
      <c r="BUM2" s="413">
        <v>44799</v>
      </c>
      <c r="BUN2" s="413">
        <v>44802</v>
      </c>
      <c r="BUO2" s="413">
        <v>44803</v>
      </c>
      <c r="BUP2" s="413">
        <v>44804</v>
      </c>
      <c r="BUQ2" s="413">
        <v>44805</v>
      </c>
      <c r="BUR2" s="414">
        <v>44806</v>
      </c>
      <c r="BUS2" s="414">
        <v>44809</v>
      </c>
      <c r="BUT2" s="414">
        <v>44810</v>
      </c>
      <c r="BUU2" s="414">
        <v>44811</v>
      </c>
      <c r="BUV2" s="414">
        <v>44812</v>
      </c>
      <c r="BUW2" s="414">
        <v>44813</v>
      </c>
      <c r="BUX2" s="414">
        <v>44816</v>
      </c>
      <c r="BUY2" s="414">
        <v>44817</v>
      </c>
      <c r="BUZ2" s="414">
        <v>44818</v>
      </c>
      <c r="BVA2" s="414">
        <v>44819</v>
      </c>
      <c r="BVB2" s="414">
        <v>44820</v>
      </c>
      <c r="BVC2" s="414">
        <v>44823</v>
      </c>
      <c r="BVD2" s="414">
        <v>44824</v>
      </c>
      <c r="BVE2" s="414">
        <v>44825</v>
      </c>
      <c r="BVF2" s="414">
        <v>44826</v>
      </c>
      <c r="BVG2" s="414">
        <v>44827</v>
      </c>
      <c r="BVH2" s="414">
        <v>44830</v>
      </c>
      <c r="BVI2" s="414">
        <v>44831</v>
      </c>
      <c r="BVJ2" s="414">
        <v>44832</v>
      </c>
      <c r="BVK2" s="414">
        <v>44833</v>
      </c>
      <c r="BVL2" s="414">
        <v>44834</v>
      </c>
      <c r="BVM2" s="414">
        <v>44837</v>
      </c>
      <c r="BVN2" s="414">
        <v>44838</v>
      </c>
      <c r="BVO2" s="414">
        <v>44839</v>
      </c>
      <c r="BVP2" s="414">
        <v>44840</v>
      </c>
      <c r="BVQ2" s="414">
        <v>44841</v>
      </c>
      <c r="BVR2" s="414">
        <v>44844</v>
      </c>
      <c r="BVS2" s="414">
        <v>44845</v>
      </c>
      <c r="BVT2" s="414">
        <v>44846</v>
      </c>
      <c r="BVU2" s="414">
        <v>44847</v>
      </c>
      <c r="BVV2" s="414">
        <v>44848</v>
      </c>
      <c r="BVW2" s="414">
        <v>44851</v>
      </c>
      <c r="BVX2" s="414">
        <v>44852</v>
      </c>
      <c r="BVY2" s="414">
        <v>44853</v>
      </c>
      <c r="BVZ2" s="414">
        <v>44854</v>
      </c>
      <c r="BWA2" s="414">
        <v>44855</v>
      </c>
      <c r="BWB2" s="414">
        <v>44858</v>
      </c>
      <c r="BWC2" s="414">
        <v>44859</v>
      </c>
      <c r="BWD2" s="414">
        <v>44860</v>
      </c>
      <c r="BWE2" s="414">
        <v>44861</v>
      </c>
      <c r="BWF2" s="414">
        <v>44862</v>
      </c>
      <c r="BWG2" s="414">
        <v>44865</v>
      </c>
      <c r="BWH2" s="414">
        <v>44866</v>
      </c>
      <c r="BWI2" s="414">
        <v>44867</v>
      </c>
      <c r="BWJ2" s="414">
        <v>44868</v>
      </c>
      <c r="BWK2" s="414">
        <v>44869</v>
      </c>
      <c r="BWL2" s="414">
        <v>44872</v>
      </c>
      <c r="BWM2" s="414">
        <v>44873</v>
      </c>
      <c r="BWN2" s="414">
        <v>44874</v>
      </c>
      <c r="BWO2" s="414">
        <v>44875</v>
      </c>
      <c r="BWP2" s="414">
        <v>44876</v>
      </c>
      <c r="BWQ2" s="414">
        <v>44879</v>
      </c>
      <c r="BWR2" s="414">
        <v>44880</v>
      </c>
      <c r="BWS2" s="414">
        <v>44881</v>
      </c>
      <c r="BWT2" s="414">
        <v>44882</v>
      </c>
      <c r="BWU2" s="414">
        <v>44883</v>
      </c>
      <c r="BWV2" s="414">
        <v>44886</v>
      </c>
      <c r="BWW2" s="414">
        <v>44887</v>
      </c>
      <c r="BWX2" s="414">
        <v>44888</v>
      </c>
      <c r="BWY2" s="414">
        <v>44890</v>
      </c>
      <c r="BWZ2" s="414">
        <v>44893</v>
      </c>
      <c r="BXA2" s="414">
        <v>44894</v>
      </c>
      <c r="BXB2" s="414">
        <v>44895</v>
      </c>
      <c r="BXC2" s="414">
        <v>44896</v>
      </c>
      <c r="BXD2" s="414">
        <v>44897</v>
      </c>
      <c r="BXE2" s="414">
        <v>44900</v>
      </c>
      <c r="BXF2" s="414">
        <v>44901</v>
      </c>
      <c r="BXG2" s="414">
        <v>44902</v>
      </c>
      <c r="BXH2" s="414">
        <v>44903</v>
      </c>
      <c r="BXI2" s="414">
        <v>44904</v>
      </c>
      <c r="BXJ2" s="414">
        <v>44907</v>
      </c>
      <c r="BXK2" s="414">
        <v>44908</v>
      </c>
      <c r="BXL2" s="414">
        <v>44909</v>
      </c>
      <c r="BXM2" s="414">
        <v>44910</v>
      </c>
      <c r="BXN2" s="414">
        <v>44911</v>
      </c>
      <c r="BXO2" s="414">
        <v>44914</v>
      </c>
      <c r="BXP2" s="414">
        <v>44915</v>
      </c>
      <c r="BXQ2" s="414">
        <v>44916</v>
      </c>
      <c r="BXR2" s="414">
        <v>44917</v>
      </c>
      <c r="BXS2" s="414">
        <v>44918</v>
      </c>
      <c r="BXT2" s="414">
        <v>44921</v>
      </c>
      <c r="BXU2" s="414">
        <v>44922</v>
      </c>
      <c r="BXV2" s="414">
        <v>44923</v>
      </c>
      <c r="BXW2" s="414">
        <v>44925</v>
      </c>
      <c r="BXX2" s="414">
        <v>44928</v>
      </c>
      <c r="BXY2" s="414">
        <v>44929</v>
      </c>
      <c r="BXZ2" s="414">
        <v>44930</v>
      </c>
      <c r="BYA2" s="414">
        <v>44931</v>
      </c>
      <c r="BYB2" s="414">
        <v>44932</v>
      </c>
      <c r="BYC2" s="414">
        <v>44935</v>
      </c>
      <c r="BYD2" s="414">
        <v>44936</v>
      </c>
      <c r="BYE2" s="414">
        <v>44937</v>
      </c>
      <c r="BYF2" s="414">
        <v>44938</v>
      </c>
      <c r="BYG2" s="414">
        <v>44939</v>
      </c>
      <c r="BYH2" s="414">
        <v>44942</v>
      </c>
      <c r="BYI2" s="414">
        <v>44943</v>
      </c>
      <c r="BYJ2" s="414">
        <v>44944</v>
      </c>
      <c r="BYK2" s="414">
        <v>44945</v>
      </c>
      <c r="BYL2" s="414">
        <v>44946</v>
      </c>
      <c r="BYM2" s="414">
        <v>44949</v>
      </c>
      <c r="BYN2" s="414">
        <v>44950</v>
      </c>
      <c r="BYO2" s="414">
        <v>44951</v>
      </c>
      <c r="BYP2" s="414">
        <v>44952</v>
      </c>
      <c r="BYQ2" s="414">
        <v>44953</v>
      </c>
      <c r="BYR2" s="414">
        <v>44956</v>
      </c>
      <c r="BYS2" s="414">
        <v>44957</v>
      </c>
      <c r="BYT2" s="414">
        <v>44958</v>
      </c>
      <c r="BYU2" s="414">
        <v>44959</v>
      </c>
      <c r="BYV2" s="414">
        <v>44960</v>
      </c>
      <c r="BYW2" s="414">
        <v>44963</v>
      </c>
      <c r="BYX2" s="414">
        <v>44964</v>
      </c>
      <c r="BYY2" s="414">
        <v>44965</v>
      </c>
      <c r="BYZ2" s="414">
        <v>44966</v>
      </c>
      <c r="BZA2" s="414">
        <v>44967</v>
      </c>
      <c r="BZB2" s="414">
        <v>44970</v>
      </c>
      <c r="BZC2" s="414">
        <v>44971</v>
      </c>
      <c r="BZD2" s="414">
        <v>44972</v>
      </c>
      <c r="BZE2" s="414">
        <v>44973</v>
      </c>
      <c r="BZF2" s="414">
        <v>44974</v>
      </c>
      <c r="BZG2" s="414">
        <v>44977</v>
      </c>
      <c r="BZH2" s="414">
        <v>44981</v>
      </c>
      <c r="BZI2" s="414">
        <v>44984</v>
      </c>
      <c r="BZJ2" s="414">
        <v>44985</v>
      </c>
      <c r="BZK2" s="414" t="s">
        <v>186</v>
      </c>
      <c r="BZL2" s="414" t="s">
        <v>187</v>
      </c>
      <c r="BZM2" s="414" t="s">
        <v>188</v>
      </c>
      <c r="BZN2" s="414" t="s">
        <v>189</v>
      </c>
      <c r="BZO2" s="414" t="s">
        <v>190</v>
      </c>
      <c r="BZP2" s="414" t="s">
        <v>191</v>
      </c>
      <c r="BZQ2" s="414" t="s">
        <v>192</v>
      </c>
      <c r="BZR2" s="414" t="s">
        <v>193</v>
      </c>
      <c r="BZS2" s="414" t="s">
        <v>194</v>
      </c>
      <c r="BZT2" s="414" t="s">
        <v>195</v>
      </c>
      <c r="BZU2" s="414" t="s">
        <v>196</v>
      </c>
      <c r="BZV2" s="414" t="s">
        <v>197</v>
      </c>
      <c r="BZW2" s="414" t="s">
        <v>198</v>
      </c>
      <c r="BZX2" s="414" t="s">
        <v>199</v>
      </c>
      <c r="BZY2" s="414" t="s">
        <v>200</v>
      </c>
      <c r="BZZ2" s="414" t="s">
        <v>201</v>
      </c>
      <c r="CAA2" s="414" t="s">
        <v>202</v>
      </c>
      <c r="CAB2" s="414" t="s">
        <v>203</v>
      </c>
      <c r="CAC2" s="414" t="s">
        <v>204</v>
      </c>
      <c r="CAD2" s="414" t="s">
        <v>205</v>
      </c>
      <c r="CAE2" s="414" t="s">
        <v>206</v>
      </c>
      <c r="CAF2" s="414" t="s">
        <v>207</v>
      </c>
      <c r="CAG2" s="414" t="s">
        <v>208</v>
      </c>
      <c r="CAH2" s="414" t="s">
        <v>209</v>
      </c>
      <c r="CAI2" s="414" t="s">
        <v>210</v>
      </c>
      <c r="CAJ2" s="414" t="s">
        <v>211</v>
      </c>
      <c r="CAK2" s="414" t="s">
        <v>212</v>
      </c>
      <c r="CAL2" s="414" t="s">
        <v>213</v>
      </c>
      <c r="CAM2" s="414" t="s">
        <v>214</v>
      </c>
      <c r="CAN2" s="414" t="s">
        <v>215</v>
      </c>
      <c r="CAO2" s="414" t="s">
        <v>216</v>
      </c>
      <c r="CAP2" s="414" t="s">
        <v>217</v>
      </c>
      <c r="CAQ2" s="414" t="s">
        <v>218</v>
      </c>
      <c r="CAR2" s="414" t="s">
        <v>219</v>
      </c>
      <c r="CAS2" s="414" t="s">
        <v>220</v>
      </c>
      <c r="CAT2" s="414" t="s">
        <v>221</v>
      </c>
      <c r="CAU2" s="414" t="s">
        <v>222</v>
      </c>
      <c r="CAV2" s="414" t="s">
        <v>223</v>
      </c>
      <c r="CAW2" s="414" t="s">
        <v>224</v>
      </c>
      <c r="CAX2" s="414" t="s">
        <v>225</v>
      </c>
      <c r="CAY2" s="414" t="s">
        <v>226</v>
      </c>
      <c r="CAZ2" s="414" t="s">
        <v>227</v>
      </c>
      <c r="CBA2" s="414" t="s">
        <v>228</v>
      </c>
      <c r="CBB2" s="414" t="s">
        <v>229</v>
      </c>
      <c r="CBC2" s="414" t="s">
        <v>230</v>
      </c>
      <c r="CBD2" s="414" t="s">
        <v>231</v>
      </c>
      <c r="CBE2" s="414" t="s">
        <v>232</v>
      </c>
      <c r="CBF2" s="414" t="s">
        <v>233</v>
      </c>
      <c r="CBG2" s="414" t="s">
        <v>234</v>
      </c>
      <c r="CBH2" s="414" t="s">
        <v>235</v>
      </c>
      <c r="CBI2" s="414" t="s">
        <v>236</v>
      </c>
      <c r="CBJ2" s="414" t="s">
        <v>237</v>
      </c>
      <c r="CBK2" s="414" t="s">
        <v>238</v>
      </c>
      <c r="CBL2" s="414" t="s">
        <v>239</v>
      </c>
      <c r="CBM2" s="414" t="s">
        <v>240</v>
      </c>
      <c r="CBN2" s="414" t="s">
        <v>241</v>
      </c>
      <c r="CBO2" s="414" t="s">
        <v>242</v>
      </c>
      <c r="CBP2" s="414" t="s">
        <v>243</v>
      </c>
      <c r="CBQ2" s="414" t="s">
        <v>244</v>
      </c>
      <c r="CBR2" s="414" t="s">
        <v>245</v>
      </c>
      <c r="CBS2" s="414">
        <v>45071</v>
      </c>
      <c r="CBT2" s="414">
        <v>45072</v>
      </c>
      <c r="CBU2" s="414">
        <v>45075</v>
      </c>
      <c r="CBV2" s="414">
        <v>45076</v>
      </c>
      <c r="CBW2" s="414">
        <v>45077</v>
      </c>
      <c r="CBX2" s="414">
        <v>45079</v>
      </c>
      <c r="CBY2" s="414">
        <v>45082</v>
      </c>
      <c r="CBZ2" s="414">
        <v>45083</v>
      </c>
      <c r="CCA2" s="414">
        <v>45084</v>
      </c>
      <c r="CCB2" s="414">
        <v>45085</v>
      </c>
      <c r="CCC2" s="414">
        <v>45086</v>
      </c>
      <c r="CCD2" s="414">
        <v>45089</v>
      </c>
      <c r="CCE2" s="414">
        <v>45090</v>
      </c>
      <c r="CCF2" s="414">
        <v>45091</v>
      </c>
      <c r="CCG2" s="414">
        <v>45092</v>
      </c>
      <c r="CCH2" s="414">
        <v>45093</v>
      </c>
      <c r="CCI2" s="414">
        <v>45096</v>
      </c>
      <c r="CCJ2" s="414">
        <v>45097</v>
      </c>
      <c r="CCK2" s="414">
        <v>45098</v>
      </c>
      <c r="CCL2" s="414">
        <v>45099</v>
      </c>
      <c r="CCM2" s="414">
        <v>45100</v>
      </c>
      <c r="CCN2" s="414">
        <v>45103</v>
      </c>
      <c r="CCO2" s="414">
        <v>45104</v>
      </c>
      <c r="CCP2" s="291">
        <v>45105</v>
      </c>
      <c r="CCQ2" s="291">
        <v>45106</v>
      </c>
      <c r="CCR2" s="291">
        <v>45107</v>
      </c>
      <c r="CCS2" s="291">
        <v>45110</v>
      </c>
      <c r="CCT2" s="291">
        <v>45111</v>
      </c>
      <c r="CCU2" s="291">
        <v>45112</v>
      </c>
      <c r="CCV2" s="291">
        <v>45113</v>
      </c>
      <c r="CCW2" s="291">
        <v>45114</v>
      </c>
      <c r="CCX2" s="291">
        <v>45124</v>
      </c>
      <c r="CCY2" s="291">
        <v>45125</v>
      </c>
      <c r="CCZ2" s="291">
        <v>45126</v>
      </c>
      <c r="CDA2" s="291">
        <v>45127</v>
      </c>
      <c r="CDB2" s="291">
        <v>45128</v>
      </c>
      <c r="CDC2" s="291">
        <v>45131</v>
      </c>
      <c r="CDD2" s="291">
        <v>45132</v>
      </c>
      <c r="CDE2" s="291">
        <v>45133</v>
      </c>
      <c r="CDF2" s="291">
        <v>45134</v>
      </c>
      <c r="CDG2" s="291">
        <v>45135</v>
      </c>
      <c r="CDH2" s="291">
        <v>45138</v>
      </c>
      <c r="CDI2" s="291">
        <v>45139</v>
      </c>
      <c r="CDJ2" s="291">
        <v>45140</v>
      </c>
      <c r="CDK2" s="291">
        <v>45141</v>
      </c>
      <c r="CDL2" s="291">
        <v>45142</v>
      </c>
      <c r="CDM2" s="291">
        <v>45145</v>
      </c>
      <c r="CDN2" s="291">
        <v>45146</v>
      </c>
      <c r="CDO2" s="291">
        <v>45147</v>
      </c>
      <c r="CDP2" s="291">
        <v>45148</v>
      </c>
      <c r="CDQ2" s="291">
        <v>45149</v>
      </c>
      <c r="CDR2" s="291">
        <v>45152</v>
      </c>
      <c r="CDS2" s="291">
        <v>45153</v>
      </c>
      <c r="CDT2" s="291">
        <v>45154</v>
      </c>
      <c r="CDU2" s="291">
        <v>45155</v>
      </c>
      <c r="CDV2" s="291">
        <v>45156</v>
      </c>
      <c r="CDW2" s="291">
        <v>45159</v>
      </c>
      <c r="CDX2" s="291">
        <v>45160</v>
      </c>
      <c r="CDY2" s="291">
        <v>45161</v>
      </c>
      <c r="CDZ2" s="291">
        <v>45162</v>
      </c>
      <c r="CEA2" s="291">
        <v>45163</v>
      </c>
      <c r="CEB2" s="291">
        <v>45166</v>
      </c>
      <c r="CEC2" s="291">
        <v>45167</v>
      </c>
      <c r="CED2" s="291">
        <v>45168</v>
      </c>
      <c r="CEE2" s="291">
        <v>45169</v>
      </c>
      <c r="CEF2" s="291">
        <v>45170</v>
      </c>
      <c r="CEG2" s="291">
        <v>45173</v>
      </c>
      <c r="CEH2" s="403">
        <v>45174</v>
      </c>
      <c r="CEI2" s="403">
        <v>45175</v>
      </c>
      <c r="CEJ2" s="403">
        <v>45176</v>
      </c>
      <c r="CEK2" s="403">
        <v>45177</v>
      </c>
      <c r="CEL2" s="403">
        <v>45180</v>
      </c>
      <c r="CEM2" s="403">
        <v>45181</v>
      </c>
      <c r="CEN2" s="403">
        <v>45182</v>
      </c>
      <c r="CEO2" s="403">
        <v>45183</v>
      </c>
      <c r="CEP2" s="403">
        <v>45184</v>
      </c>
      <c r="CEQ2" s="403">
        <v>45187</v>
      </c>
      <c r="CER2" s="403">
        <v>45188</v>
      </c>
      <c r="CES2" s="403">
        <v>45189</v>
      </c>
      <c r="CET2" s="403">
        <v>45190</v>
      </c>
      <c r="CEU2" s="403">
        <v>45191</v>
      </c>
      <c r="CEV2" s="403">
        <v>45194</v>
      </c>
      <c r="CEW2" s="403">
        <v>45195</v>
      </c>
      <c r="CEX2" s="403">
        <v>45196</v>
      </c>
      <c r="CEY2" s="403">
        <v>45197</v>
      </c>
      <c r="CEZ2" s="403">
        <v>45198</v>
      </c>
      <c r="CFA2" s="403">
        <v>45201</v>
      </c>
      <c r="CFB2" s="403">
        <v>45202</v>
      </c>
      <c r="CFC2" s="403">
        <v>45203</v>
      </c>
      <c r="CFD2" s="403">
        <v>45204</v>
      </c>
      <c r="CFE2" s="403">
        <v>45205</v>
      </c>
      <c r="CFF2" s="403">
        <v>45208</v>
      </c>
      <c r="CFG2" s="403">
        <v>45209</v>
      </c>
      <c r="CFH2" s="403">
        <v>45210</v>
      </c>
      <c r="CFI2" s="403">
        <v>45211</v>
      </c>
      <c r="CFJ2" s="403">
        <v>45212</v>
      </c>
      <c r="CFK2" s="403">
        <v>45215</v>
      </c>
      <c r="CFL2" s="403">
        <v>45216</v>
      </c>
      <c r="CFM2" s="403">
        <v>45217</v>
      </c>
      <c r="CFN2" s="403">
        <v>45218</v>
      </c>
      <c r="CFO2" s="403">
        <v>45219</v>
      </c>
      <c r="CFP2" s="403">
        <v>45222</v>
      </c>
      <c r="CFQ2" s="403">
        <v>45223</v>
      </c>
      <c r="CFR2" s="403">
        <v>45224</v>
      </c>
      <c r="CFS2" s="403">
        <v>45225</v>
      </c>
      <c r="CFT2" s="403">
        <v>45226</v>
      </c>
      <c r="CFU2" s="403">
        <v>45229</v>
      </c>
      <c r="CFV2" s="403">
        <v>45230</v>
      </c>
      <c r="CFW2" s="403">
        <v>45231</v>
      </c>
      <c r="CFX2" s="403">
        <v>45232</v>
      </c>
      <c r="CFY2" s="403">
        <v>45233</v>
      </c>
      <c r="CFZ2" s="403">
        <v>45236</v>
      </c>
      <c r="CGA2" s="403">
        <v>45237</v>
      </c>
      <c r="CGB2" s="403">
        <v>45238</v>
      </c>
      <c r="CGC2" s="403">
        <v>45239</v>
      </c>
      <c r="CGD2" s="403">
        <v>45240</v>
      </c>
      <c r="CGE2" s="403">
        <v>45243</v>
      </c>
      <c r="CGF2" s="403">
        <v>45245</v>
      </c>
      <c r="CGG2" s="403">
        <v>45246</v>
      </c>
      <c r="CGH2" s="403">
        <v>45247</v>
      </c>
      <c r="CGI2" s="403">
        <v>45250</v>
      </c>
      <c r="CGJ2" s="403">
        <v>45251</v>
      </c>
      <c r="CGK2" s="403">
        <v>45252</v>
      </c>
      <c r="CGL2" s="403">
        <v>45253</v>
      </c>
      <c r="CGM2" s="403">
        <v>45254</v>
      </c>
      <c r="CGN2" s="403">
        <v>45257</v>
      </c>
      <c r="CGO2" s="403">
        <v>45258</v>
      </c>
      <c r="CGP2" s="403">
        <v>45259</v>
      </c>
      <c r="CGQ2" s="403">
        <v>45260</v>
      </c>
      <c r="CGR2" s="403">
        <v>45261</v>
      </c>
      <c r="CGS2" s="403">
        <v>45264</v>
      </c>
      <c r="CGT2" s="403">
        <v>45265</v>
      </c>
      <c r="CGU2" s="403">
        <v>45266</v>
      </c>
      <c r="CGV2" s="403">
        <v>45267</v>
      </c>
      <c r="CGW2" s="403">
        <v>45268</v>
      </c>
      <c r="CGX2" s="403">
        <v>45271</v>
      </c>
      <c r="CGY2" s="403">
        <v>45272</v>
      </c>
      <c r="CGZ2" s="403">
        <v>45273</v>
      </c>
      <c r="CHA2" s="403">
        <v>45274</v>
      </c>
      <c r="CHB2" s="403">
        <v>45275</v>
      </c>
      <c r="CHC2" s="403">
        <v>45278</v>
      </c>
      <c r="CHD2" s="403">
        <v>45279</v>
      </c>
      <c r="CHE2" s="403">
        <v>45280</v>
      </c>
      <c r="CHF2" s="403">
        <v>45281</v>
      </c>
      <c r="CHG2" s="403">
        <v>45282</v>
      </c>
      <c r="CHH2" s="403">
        <v>45285</v>
      </c>
      <c r="CHI2" s="403">
        <v>45286</v>
      </c>
      <c r="CHJ2" s="403">
        <v>45287</v>
      </c>
      <c r="CHK2" s="403">
        <v>45288</v>
      </c>
      <c r="CHL2" s="403">
        <v>45293</v>
      </c>
      <c r="CHM2" s="403">
        <v>45294</v>
      </c>
      <c r="CHN2" s="403">
        <v>45295</v>
      </c>
      <c r="CHO2" s="403">
        <v>45296</v>
      </c>
      <c r="CHP2" s="403">
        <v>45299</v>
      </c>
      <c r="CHQ2" s="403">
        <v>45300</v>
      </c>
      <c r="CHR2" s="403">
        <v>45301</v>
      </c>
      <c r="CHS2" s="403">
        <v>45302</v>
      </c>
      <c r="CHT2" s="403">
        <v>45303</v>
      </c>
      <c r="CHU2" s="403">
        <v>45306</v>
      </c>
      <c r="CHV2" s="403">
        <v>45307</v>
      </c>
      <c r="CHW2" s="403">
        <v>45308</v>
      </c>
      <c r="CHX2" s="403">
        <v>45309</v>
      </c>
      <c r="CHY2" s="403">
        <v>45310</v>
      </c>
      <c r="CHZ2" s="403">
        <v>45313</v>
      </c>
      <c r="CIA2" s="403">
        <v>45314</v>
      </c>
      <c r="CIB2" s="403">
        <v>45315</v>
      </c>
      <c r="CIC2" s="403">
        <v>45316</v>
      </c>
      <c r="CID2" s="403">
        <v>45317</v>
      </c>
      <c r="CIE2" s="403">
        <v>45320</v>
      </c>
      <c r="CIF2" s="403">
        <v>45321</v>
      </c>
      <c r="CIG2" s="403">
        <v>45322</v>
      </c>
      <c r="CIH2" s="403">
        <v>45323</v>
      </c>
      <c r="CII2" s="403">
        <v>45324</v>
      </c>
      <c r="CIJ2" s="403">
        <v>45327</v>
      </c>
      <c r="CIK2" s="403">
        <v>45328</v>
      </c>
      <c r="CIL2" s="403">
        <v>45329</v>
      </c>
      <c r="CIM2" s="403">
        <v>45330</v>
      </c>
      <c r="CIN2" s="403">
        <v>45331</v>
      </c>
      <c r="CIO2" s="403">
        <v>45335</v>
      </c>
      <c r="CIP2" s="403">
        <v>45336</v>
      </c>
      <c r="CIQ2" s="403">
        <v>45337</v>
      </c>
      <c r="CIR2" s="403">
        <v>45338</v>
      </c>
      <c r="CIS2" s="403">
        <v>45341</v>
      </c>
      <c r="CIT2" s="403">
        <v>45342</v>
      </c>
      <c r="CIU2" s="403">
        <v>45343</v>
      </c>
      <c r="CIV2" s="403">
        <v>45344</v>
      </c>
      <c r="CIW2" s="403">
        <v>45345</v>
      </c>
      <c r="CIX2" s="403">
        <v>45348</v>
      </c>
      <c r="CIY2" s="403">
        <v>45349</v>
      </c>
      <c r="CIZ2" s="403">
        <v>45350</v>
      </c>
      <c r="CJA2" s="403">
        <v>45351</v>
      </c>
      <c r="CJB2" s="403">
        <v>45352</v>
      </c>
      <c r="CJC2" s="403">
        <v>45355</v>
      </c>
      <c r="CJD2" s="403">
        <v>45356</v>
      </c>
      <c r="CJE2" s="403">
        <v>45357</v>
      </c>
      <c r="CJF2" s="403">
        <v>45358</v>
      </c>
      <c r="CJG2" s="403">
        <v>45362</v>
      </c>
      <c r="CJH2" s="403">
        <v>45363</v>
      </c>
      <c r="CJI2" s="403">
        <v>45364</v>
      </c>
      <c r="CJJ2" s="403">
        <v>45365</v>
      </c>
      <c r="CJK2" s="403">
        <v>45366</v>
      </c>
      <c r="CJL2" s="403">
        <v>45369</v>
      </c>
      <c r="CJM2" s="403">
        <v>45370</v>
      </c>
      <c r="CJN2" s="403">
        <v>45371</v>
      </c>
      <c r="CJO2" s="403">
        <v>45372</v>
      </c>
      <c r="CJP2" s="403">
        <v>45373</v>
      </c>
      <c r="CJQ2" s="403">
        <v>45376</v>
      </c>
      <c r="CJR2" s="403">
        <v>45377</v>
      </c>
      <c r="CJS2" s="403">
        <v>45378</v>
      </c>
      <c r="CJT2" s="403">
        <v>45379</v>
      </c>
      <c r="CJU2" s="403">
        <v>45380</v>
      </c>
      <c r="CJV2" s="403">
        <v>45383</v>
      </c>
      <c r="CJW2" s="403">
        <v>45384</v>
      </c>
      <c r="CJX2" s="403">
        <v>45385</v>
      </c>
      <c r="CJY2" s="403">
        <v>45386</v>
      </c>
      <c r="CJZ2" s="403">
        <v>45387</v>
      </c>
      <c r="CKA2" s="403">
        <v>45390</v>
      </c>
      <c r="CKB2" s="403">
        <v>45391</v>
      </c>
      <c r="CKC2" s="403">
        <v>45392</v>
      </c>
      <c r="CKD2" s="403">
        <v>45393</v>
      </c>
      <c r="CKE2" s="403">
        <v>45394</v>
      </c>
      <c r="CKF2" s="403">
        <v>45397</v>
      </c>
      <c r="CKG2" s="403">
        <v>45398</v>
      </c>
      <c r="CKH2" s="403">
        <v>45399</v>
      </c>
      <c r="CKI2" s="403">
        <v>45400</v>
      </c>
      <c r="CKJ2" s="403">
        <v>45401</v>
      </c>
      <c r="CKK2" s="403">
        <v>45404</v>
      </c>
      <c r="CKL2" s="403">
        <v>45405</v>
      </c>
      <c r="CKM2" s="403">
        <v>45406</v>
      </c>
      <c r="CKN2" s="403">
        <v>45407</v>
      </c>
      <c r="CKO2" s="403">
        <v>45408</v>
      </c>
      <c r="CKP2" s="403">
        <v>45411</v>
      </c>
      <c r="CKQ2" s="403">
        <v>45412</v>
      </c>
      <c r="CKR2" s="403">
        <v>45413</v>
      </c>
      <c r="CKS2" s="403">
        <v>45414</v>
      </c>
      <c r="CKT2" s="403">
        <v>45415</v>
      </c>
      <c r="CKU2" s="403">
        <v>45418</v>
      </c>
      <c r="CKV2" s="403">
        <v>45419</v>
      </c>
      <c r="CKW2" s="403">
        <v>45420</v>
      </c>
      <c r="CKX2" s="403">
        <v>45421</v>
      </c>
      <c r="CKY2" s="403">
        <v>45422</v>
      </c>
      <c r="CKZ2" s="403">
        <v>45425</v>
      </c>
      <c r="CLA2" s="403">
        <v>45426</v>
      </c>
      <c r="CLB2" s="403">
        <v>45427</v>
      </c>
      <c r="CLC2" s="403">
        <v>45428</v>
      </c>
      <c r="CLD2" s="403">
        <v>45429</v>
      </c>
      <c r="CLE2" s="403">
        <v>45432</v>
      </c>
      <c r="CLF2" s="403">
        <v>45433</v>
      </c>
      <c r="CLG2" s="403">
        <v>45434</v>
      </c>
      <c r="CLH2" s="403">
        <v>45436</v>
      </c>
      <c r="CLI2" s="403">
        <v>45439</v>
      </c>
      <c r="CLJ2" s="403">
        <v>45440</v>
      </c>
      <c r="CLK2" s="403">
        <v>45441</v>
      </c>
      <c r="CLL2" s="403">
        <v>45442</v>
      </c>
      <c r="CLM2" s="403">
        <v>45443</v>
      </c>
      <c r="CLN2" s="403">
        <v>45446</v>
      </c>
      <c r="CLO2" s="403">
        <v>45447</v>
      </c>
      <c r="CLP2" s="403">
        <v>45448</v>
      </c>
      <c r="CLQ2" s="403">
        <v>45449</v>
      </c>
      <c r="CLR2" s="403">
        <v>45450</v>
      </c>
      <c r="CLS2" s="403">
        <v>45453</v>
      </c>
      <c r="CLT2" s="403">
        <v>45454</v>
      </c>
      <c r="CLU2" s="403">
        <v>45455</v>
      </c>
      <c r="CLV2" s="403">
        <v>45456</v>
      </c>
      <c r="CLW2" s="403">
        <v>45457</v>
      </c>
      <c r="CLX2" s="403">
        <v>45460</v>
      </c>
      <c r="CLY2" s="403">
        <v>45461</v>
      </c>
      <c r="CLZ2" s="403">
        <v>45462</v>
      </c>
      <c r="CMA2" s="403">
        <v>45463</v>
      </c>
      <c r="CMB2" s="403">
        <v>45464</v>
      </c>
      <c r="CMC2" s="403">
        <v>45467</v>
      </c>
      <c r="CMD2" s="430">
        <v>45468</v>
      </c>
      <c r="CME2" s="430">
        <v>45469</v>
      </c>
      <c r="CMF2" s="430">
        <v>45470</v>
      </c>
      <c r="CMG2" s="430">
        <v>45474</v>
      </c>
      <c r="CMH2" s="430">
        <v>45475</v>
      </c>
      <c r="CMI2" s="430">
        <v>45476</v>
      </c>
      <c r="CMJ2" s="430">
        <v>45477</v>
      </c>
      <c r="CMK2" s="430">
        <v>45478</v>
      </c>
      <c r="CML2" s="430">
        <v>45481</v>
      </c>
      <c r="CMM2" s="430">
        <v>45482</v>
      </c>
      <c r="CMN2" s="430">
        <v>45489</v>
      </c>
      <c r="CMO2" s="430">
        <v>45490</v>
      </c>
      <c r="CMP2" s="430">
        <v>45491</v>
      </c>
      <c r="CMQ2" s="430">
        <v>45492</v>
      </c>
      <c r="CMR2" s="430">
        <v>45495</v>
      </c>
      <c r="CMS2" s="430">
        <v>45496</v>
      </c>
      <c r="CMT2" s="430">
        <v>45497</v>
      </c>
      <c r="CMU2" s="430">
        <v>45498</v>
      </c>
      <c r="CMV2" s="430">
        <v>45499</v>
      </c>
      <c r="CMW2" s="430">
        <v>45502</v>
      </c>
      <c r="CMX2" s="430">
        <v>45503</v>
      </c>
      <c r="CMY2" s="430">
        <v>45504</v>
      </c>
      <c r="CMZ2" s="430">
        <v>45505</v>
      </c>
      <c r="CNA2" s="430">
        <v>45506</v>
      </c>
      <c r="CNB2" s="430">
        <v>45509</v>
      </c>
      <c r="CNC2" s="430">
        <v>45510</v>
      </c>
      <c r="CND2" s="430">
        <v>45511</v>
      </c>
      <c r="CNE2" s="430">
        <v>45512</v>
      </c>
      <c r="CNF2" s="430">
        <v>45513</v>
      </c>
      <c r="CNG2" s="430">
        <v>45516</v>
      </c>
      <c r="CNH2" s="430">
        <v>45517</v>
      </c>
      <c r="CNI2" s="430">
        <v>45518</v>
      </c>
      <c r="CNJ2" s="430">
        <v>45519</v>
      </c>
      <c r="CNK2" s="430">
        <v>45520</v>
      </c>
      <c r="CNL2" s="430">
        <v>45523</v>
      </c>
      <c r="CNM2" s="430">
        <v>45524</v>
      </c>
      <c r="CNN2" s="430">
        <v>45525</v>
      </c>
      <c r="CNO2" s="430">
        <v>45526</v>
      </c>
      <c r="CNP2" s="430">
        <v>45527</v>
      </c>
      <c r="CNQ2" s="430">
        <v>45530</v>
      </c>
      <c r="CNR2" s="430">
        <v>45531</v>
      </c>
      <c r="CNS2" s="430">
        <v>45532</v>
      </c>
      <c r="CNT2" s="430">
        <v>45533</v>
      </c>
      <c r="CNU2" s="430">
        <v>45534</v>
      </c>
      <c r="CNV2" s="430">
        <v>45537</v>
      </c>
      <c r="CNW2" s="430">
        <v>45538</v>
      </c>
      <c r="CNX2" s="430">
        <v>45539</v>
      </c>
      <c r="CNY2" s="430">
        <v>45540</v>
      </c>
      <c r="CNZ2" s="430">
        <v>45541</v>
      </c>
      <c r="COA2" s="430">
        <v>45544</v>
      </c>
      <c r="COB2" s="430">
        <v>45545</v>
      </c>
      <c r="COC2" s="430">
        <v>45546</v>
      </c>
      <c r="COD2" s="430">
        <v>45547</v>
      </c>
      <c r="COE2" s="430">
        <v>45548</v>
      </c>
      <c r="COF2" s="430">
        <v>45551</v>
      </c>
      <c r="COG2" s="430">
        <v>45552</v>
      </c>
    </row>
    <row r="3" spans="1:2425">
      <c r="A3" s="375"/>
      <c r="B3" s="146">
        <v>2015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>
        <v>2016</v>
      </c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2">
        <v>2017</v>
      </c>
      <c r="SE3" s="148"/>
      <c r="SF3" s="148"/>
      <c r="SG3" s="148"/>
      <c r="SH3" s="148"/>
      <c r="SI3" s="148"/>
      <c r="SJ3" s="148"/>
      <c r="SK3" s="148"/>
      <c r="SL3" s="148"/>
      <c r="SM3" s="148"/>
      <c r="SN3" s="148"/>
      <c r="SO3" s="148"/>
      <c r="SP3" s="148"/>
      <c r="SQ3" s="148"/>
      <c r="SR3" s="148"/>
      <c r="SS3" s="148"/>
      <c r="ST3" s="148"/>
      <c r="SU3" s="148"/>
      <c r="SV3" s="148"/>
      <c r="SW3" s="148"/>
      <c r="SX3" s="148"/>
      <c r="SY3" s="148"/>
      <c r="SZ3" s="148"/>
      <c r="TA3" s="148"/>
      <c r="TB3" s="148"/>
      <c r="TC3" s="148"/>
      <c r="TD3" s="148"/>
      <c r="TE3" s="148"/>
      <c r="TF3" s="148"/>
      <c r="TG3" s="148"/>
      <c r="TH3" s="148"/>
      <c r="TI3" s="148"/>
      <c r="TJ3" s="148"/>
      <c r="TK3" s="148"/>
      <c r="TL3" s="148"/>
      <c r="TM3" s="148"/>
      <c r="TN3" s="148"/>
      <c r="TO3" s="148"/>
      <c r="TP3" s="148"/>
      <c r="TQ3" s="148"/>
      <c r="TR3" s="148"/>
      <c r="TS3" s="148"/>
      <c r="TT3" s="148"/>
      <c r="TU3" s="148"/>
      <c r="TV3" s="148"/>
      <c r="TW3" s="148"/>
      <c r="TX3" s="148"/>
      <c r="TY3" s="148"/>
      <c r="TZ3" s="148"/>
      <c r="UA3" s="148"/>
      <c r="UB3" s="148"/>
      <c r="UC3" s="148"/>
      <c r="UD3" s="148"/>
      <c r="UE3" s="148"/>
      <c r="UF3" s="148"/>
      <c r="UG3" s="148"/>
      <c r="UH3" s="148"/>
      <c r="UI3" s="148"/>
      <c r="UJ3" s="148"/>
      <c r="UK3" s="148"/>
      <c r="UL3" s="148"/>
      <c r="UM3" s="148"/>
      <c r="UN3" s="143"/>
      <c r="UO3" s="143"/>
      <c r="UP3" s="143"/>
      <c r="UQ3" s="143"/>
      <c r="UR3" s="143"/>
      <c r="US3" s="143"/>
      <c r="UT3" s="143"/>
      <c r="UU3" s="143"/>
      <c r="UV3" s="143"/>
      <c r="UW3" s="143"/>
      <c r="UX3" s="143"/>
      <c r="UY3" s="143"/>
      <c r="UZ3" s="143"/>
      <c r="VA3" s="143"/>
      <c r="VB3" s="143"/>
      <c r="VC3" s="143"/>
      <c r="VD3" s="143"/>
      <c r="VE3" s="143"/>
      <c r="VF3" s="143"/>
      <c r="VG3" s="143"/>
      <c r="VH3" s="143"/>
      <c r="VI3" s="143"/>
      <c r="VJ3" s="143"/>
      <c r="VK3" s="143"/>
      <c r="VL3" s="143"/>
      <c r="VM3" s="143"/>
      <c r="VN3" s="143"/>
      <c r="VO3" s="143"/>
      <c r="VP3" s="143"/>
      <c r="VQ3" s="143"/>
      <c r="VR3" s="143"/>
      <c r="VS3" s="143"/>
      <c r="VT3" s="143"/>
      <c r="VU3" s="143"/>
      <c r="VV3" s="143"/>
      <c r="VW3" s="143"/>
      <c r="VX3" s="143"/>
      <c r="VY3" s="143"/>
      <c r="VZ3" s="143"/>
      <c r="WA3" s="143"/>
      <c r="WB3" s="143"/>
      <c r="WC3" s="143"/>
      <c r="WD3" s="143"/>
      <c r="WE3" s="143"/>
      <c r="WF3" s="143"/>
      <c r="WG3" s="143"/>
      <c r="WH3" s="143"/>
      <c r="WI3" s="143"/>
      <c r="WJ3" s="143"/>
      <c r="WK3" s="143"/>
      <c r="WL3" s="143"/>
      <c r="WM3" s="143"/>
      <c r="WN3" s="143"/>
      <c r="WO3" s="143"/>
      <c r="WP3" s="143"/>
      <c r="WQ3" s="143"/>
      <c r="WR3" s="143"/>
      <c r="WS3" s="143"/>
      <c r="WT3" s="143"/>
      <c r="WU3" s="143"/>
      <c r="WV3" s="143"/>
      <c r="WW3" s="143"/>
      <c r="WX3" s="143"/>
      <c r="WY3" s="143"/>
      <c r="WZ3" s="143"/>
      <c r="XA3" s="143"/>
      <c r="XB3" s="143"/>
      <c r="XC3" s="143"/>
      <c r="XD3" s="143"/>
      <c r="XE3" s="143"/>
      <c r="XF3" s="143"/>
      <c r="XG3" s="143"/>
      <c r="XH3" s="143"/>
      <c r="XI3" s="143"/>
      <c r="XJ3" s="143"/>
      <c r="XK3" s="143"/>
      <c r="XL3" s="143"/>
      <c r="XM3" s="143"/>
      <c r="XN3" s="143"/>
      <c r="XO3" s="143"/>
      <c r="XP3" s="143"/>
      <c r="XQ3" s="143"/>
      <c r="XR3" s="143"/>
      <c r="XS3" s="143"/>
      <c r="XT3" s="143"/>
      <c r="XU3" s="143"/>
      <c r="XV3" s="143"/>
      <c r="XW3" s="143"/>
      <c r="XX3" s="143"/>
      <c r="XY3" s="143"/>
      <c r="XZ3" s="143"/>
      <c r="YA3" s="143"/>
      <c r="YB3" s="143"/>
      <c r="YC3" s="143"/>
      <c r="YD3" s="143"/>
      <c r="YE3" s="143"/>
      <c r="YF3" s="143"/>
      <c r="YG3" s="143"/>
      <c r="YH3" s="143"/>
      <c r="YI3" s="143"/>
      <c r="YJ3" s="143"/>
      <c r="YK3" s="143"/>
      <c r="YL3" s="143"/>
      <c r="YM3" s="143"/>
      <c r="YN3" s="143"/>
      <c r="YO3" s="143"/>
      <c r="YP3" s="143"/>
      <c r="YQ3" s="143"/>
      <c r="YR3" s="143"/>
      <c r="YS3" s="143"/>
      <c r="YT3" s="143"/>
      <c r="YU3" s="143"/>
      <c r="YV3" s="143"/>
      <c r="YW3" s="143"/>
      <c r="YX3" s="143"/>
      <c r="YY3" s="143"/>
      <c r="YZ3" s="143"/>
      <c r="ZA3" s="143"/>
      <c r="ZB3" s="143"/>
      <c r="ZC3" s="143"/>
      <c r="ZD3" s="143"/>
      <c r="ZE3" s="143"/>
      <c r="ZF3" s="143"/>
      <c r="ZG3" s="143"/>
      <c r="ZH3" s="143"/>
      <c r="ZI3" s="143"/>
      <c r="ZJ3" s="143"/>
      <c r="ZK3" s="143"/>
      <c r="ZL3" s="143"/>
      <c r="ZM3" s="143"/>
      <c r="ZN3" s="143"/>
      <c r="ZO3" s="143"/>
      <c r="ZP3" s="143"/>
      <c r="ZQ3" s="143"/>
      <c r="ZR3" s="143"/>
      <c r="ZS3" s="143"/>
      <c r="ZT3" s="143"/>
      <c r="ZU3" s="143"/>
      <c r="ZV3" s="143"/>
      <c r="ZW3" s="143"/>
      <c r="ZX3" s="143"/>
      <c r="ZY3" s="143"/>
      <c r="ZZ3" s="143"/>
      <c r="AAA3" s="143"/>
      <c r="AAB3" s="143"/>
      <c r="AAC3" s="143"/>
      <c r="AAD3" s="143"/>
      <c r="AAE3" s="143"/>
      <c r="AAF3" s="143"/>
      <c r="AAG3" s="143"/>
      <c r="AAH3" s="143"/>
      <c r="AAI3" s="143"/>
      <c r="AAJ3" s="143"/>
      <c r="AAK3" s="143"/>
      <c r="AAL3" s="143"/>
      <c r="AAM3" s="143"/>
      <c r="AAN3" s="143"/>
      <c r="AAO3" s="143"/>
      <c r="AAP3" s="143"/>
      <c r="AAQ3" s="143"/>
      <c r="AAR3" s="143"/>
      <c r="AAS3" s="143"/>
      <c r="AAT3" s="143"/>
      <c r="AAU3" s="143"/>
      <c r="AAV3" s="143"/>
      <c r="AAW3" s="143"/>
      <c r="AAX3" s="143"/>
      <c r="AAY3" s="143"/>
      <c r="AAZ3" s="143"/>
      <c r="ABA3" s="143"/>
      <c r="ABB3" s="143"/>
      <c r="ABC3" s="143"/>
      <c r="ABD3" s="143"/>
      <c r="ABE3" s="143"/>
      <c r="ABF3" s="143"/>
      <c r="ABG3" s="143"/>
      <c r="ABH3" s="143"/>
      <c r="ABI3" s="143"/>
      <c r="ABJ3" s="143"/>
      <c r="ABK3" s="143"/>
      <c r="ABL3" s="143"/>
      <c r="ABM3" s="143"/>
      <c r="ABN3" s="143"/>
      <c r="ABO3" s="143"/>
      <c r="ABP3" s="143"/>
      <c r="ABQ3" s="143"/>
      <c r="ABR3" s="143"/>
      <c r="ABS3" s="143"/>
      <c r="ABT3" s="143">
        <v>2018</v>
      </c>
      <c r="ABU3" s="143"/>
      <c r="ABV3" s="143"/>
      <c r="ABW3" s="149"/>
      <c r="ABX3" s="149"/>
      <c r="ABY3" s="149"/>
      <c r="ABZ3" s="149"/>
      <c r="ACA3" s="149"/>
      <c r="ACB3" s="149"/>
      <c r="ACC3" s="149"/>
      <c r="ACD3" s="149"/>
      <c r="ACE3" s="149"/>
      <c r="ACF3" s="149"/>
      <c r="ACG3" s="149"/>
      <c r="ACH3" s="149"/>
      <c r="ACI3" s="149"/>
      <c r="ACJ3" s="149"/>
      <c r="ACK3" s="149"/>
      <c r="ACL3" s="149"/>
      <c r="ACM3" s="149"/>
      <c r="ACN3" s="149"/>
      <c r="ACO3" s="149"/>
      <c r="ACP3" s="149"/>
      <c r="ACQ3" s="149"/>
      <c r="ACR3" s="149"/>
      <c r="ACS3" s="149"/>
      <c r="ACT3" s="149"/>
      <c r="ACU3" s="149"/>
      <c r="ACV3" s="149"/>
      <c r="ACW3" s="149"/>
      <c r="ACX3" s="149"/>
      <c r="ACY3" s="149"/>
      <c r="ACZ3" s="149"/>
      <c r="ADA3" s="149"/>
      <c r="ADB3" s="149"/>
      <c r="ADC3" s="149"/>
      <c r="ADD3" s="149"/>
      <c r="ADE3" s="149"/>
      <c r="ADF3" s="149"/>
      <c r="ADG3" s="149"/>
      <c r="ADH3" s="149"/>
      <c r="ADI3" s="149"/>
      <c r="ADJ3" s="149"/>
      <c r="ADK3" s="149"/>
      <c r="ADL3" s="149"/>
      <c r="ADM3" s="149"/>
      <c r="ADN3" s="149"/>
      <c r="ADO3" s="149"/>
      <c r="ADP3" s="149"/>
      <c r="ADQ3" s="149"/>
      <c r="ADR3" s="149"/>
      <c r="ADS3" s="149"/>
      <c r="ADT3" s="149"/>
      <c r="ADU3" s="149"/>
      <c r="ADV3" s="149"/>
      <c r="ADW3" s="149"/>
      <c r="ADX3" s="149"/>
      <c r="ADY3" s="149"/>
      <c r="ADZ3" s="149"/>
      <c r="AEA3" s="149"/>
      <c r="AEB3" s="149"/>
      <c r="AEC3" s="149"/>
      <c r="AED3" s="149"/>
      <c r="AEE3" s="149"/>
      <c r="AEF3" s="149"/>
      <c r="AEG3" s="149"/>
      <c r="AEH3" s="149"/>
      <c r="AEI3" s="149"/>
      <c r="AEJ3" s="149"/>
      <c r="AEK3" s="149"/>
      <c r="AEL3" s="149"/>
      <c r="AEM3" s="149"/>
      <c r="AEN3" s="149"/>
      <c r="AEO3" s="149"/>
      <c r="AEP3" s="149"/>
      <c r="AEQ3" s="149"/>
      <c r="AER3" s="149"/>
      <c r="AES3" s="149"/>
      <c r="AET3" s="149"/>
      <c r="AEU3" s="149"/>
      <c r="AEV3" s="149"/>
      <c r="AEW3" s="149"/>
      <c r="AEX3" s="149"/>
      <c r="AEY3" s="149"/>
      <c r="AEZ3" s="143"/>
      <c r="AFA3" s="149"/>
      <c r="AFB3" s="149"/>
      <c r="AFC3" s="143"/>
      <c r="AFD3" s="143"/>
      <c r="AFE3" s="143"/>
      <c r="AFF3" s="143"/>
      <c r="AFG3" s="143"/>
      <c r="AFH3" s="143"/>
      <c r="AFI3" s="143"/>
      <c r="AFJ3" s="143"/>
      <c r="AFK3" s="143"/>
      <c r="AFL3" s="143"/>
      <c r="AFM3" s="143"/>
      <c r="AFN3" s="143"/>
      <c r="AFO3" s="143"/>
      <c r="AFP3" s="143"/>
      <c r="AFQ3" s="143"/>
      <c r="AFR3" s="143"/>
      <c r="AFS3" s="143"/>
      <c r="AFT3" s="143"/>
      <c r="AFU3" s="143"/>
      <c r="AFV3" s="143"/>
      <c r="AFW3" s="143">
        <v>2018</v>
      </c>
      <c r="AFX3" s="143"/>
      <c r="AFY3" s="143"/>
      <c r="AFZ3" s="143"/>
      <c r="AGA3" s="143"/>
      <c r="AGB3" s="143"/>
      <c r="AGC3" s="143"/>
      <c r="AGD3" s="143"/>
      <c r="AGE3" s="143"/>
      <c r="AGF3" s="143"/>
      <c r="AGG3" s="143"/>
      <c r="AGH3" s="143"/>
      <c r="AGI3" s="143"/>
      <c r="AGJ3" s="143"/>
      <c r="AGK3" s="143"/>
      <c r="AGL3" s="143"/>
      <c r="AGM3" s="143"/>
      <c r="AGN3" s="143"/>
      <c r="AGO3" s="143"/>
      <c r="AGP3" s="143"/>
      <c r="AGQ3" s="143"/>
      <c r="AGR3" s="143"/>
      <c r="AGS3" s="143"/>
      <c r="AGT3" s="143"/>
      <c r="AGU3" s="143"/>
      <c r="AGV3" s="143"/>
      <c r="AGW3" s="143"/>
      <c r="AGX3" s="143"/>
      <c r="AGY3" s="143"/>
      <c r="AGZ3" s="143"/>
      <c r="AHA3" s="143"/>
      <c r="AHB3" s="143"/>
      <c r="AHC3" s="143"/>
      <c r="AHD3" s="143"/>
      <c r="AHE3" s="143"/>
      <c r="AHF3" s="143"/>
      <c r="AHG3" s="143"/>
      <c r="AHH3" s="143"/>
      <c r="AHI3" s="143"/>
      <c r="AHJ3" s="143"/>
      <c r="AHK3" s="143"/>
      <c r="AHL3" s="143"/>
      <c r="AHM3" s="143"/>
      <c r="AHN3" s="143"/>
      <c r="AHO3" s="143"/>
      <c r="AHP3" s="143"/>
      <c r="AHQ3" s="143"/>
      <c r="AHR3" s="143"/>
      <c r="AHS3" s="143"/>
      <c r="AHT3" s="143"/>
      <c r="AHU3" s="143"/>
      <c r="AHV3" s="143"/>
      <c r="AHW3" s="143"/>
      <c r="AHX3" s="143"/>
      <c r="AHY3" s="143"/>
      <c r="AHZ3" s="143"/>
      <c r="AIA3" s="143"/>
      <c r="AIB3" s="143"/>
      <c r="AIC3" s="143"/>
      <c r="AID3" s="143"/>
      <c r="AIE3" s="143"/>
      <c r="AIF3" s="143"/>
      <c r="AIG3" s="143"/>
      <c r="AIH3" s="143"/>
      <c r="AII3" s="143"/>
      <c r="AIJ3" s="143"/>
      <c r="AIK3" s="143"/>
      <c r="AIL3" s="143"/>
      <c r="AIM3" s="143"/>
      <c r="AIN3" s="143"/>
      <c r="AIO3" s="143"/>
      <c r="AIP3" s="143"/>
      <c r="AIQ3" s="143"/>
      <c r="AIR3" s="143"/>
      <c r="AIS3" s="143"/>
      <c r="AIT3" s="143"/>
      <c r="AIU3" s="143"/>
      <c r="AIV3" s="143"/>
      <c r="AIW3" s="143"/>
      <c r="AIX3" s="143"/>
      <c r="AIY3" s="143"/>
      <c r="AIZ3" s="143"/>
      <c r="AJA3" s="143"/>
      <c r="AJB3" s="143"/>
      <c r="AJC3" s="143"/>
      <c r="AJD3" s="143"/>
      <c r="AJE3" s="143"/>
      <c r="AJF3" s="143"/>
      <c r="AJG3" s="143"/>
      <c r="AJH3" s="143"/>
      <c r="AJI3" s="143"/>
      <c r="AJJ3" s="143"/>
      <c r="AJK3" s="143"/>
      <c r="AJL3" s="143"/>
      <c r="AJM3" s="143"/>
      <c r="AJN3" s="143"/>
      <c r="AJO3" s="143"/>
      <c r="AJP3" s="143"/>
      <c r="AJQ3" s="143"/>
      <c r="AJR3" s="143"/>
      <c r="AJS3" s="143"/>
      <c r="AJT3" s="143"/>
      <c r="AJU3" s="143"/>
      <c r="AJV3" s="143"/>
      <c r="AJW3" s="143"/>
      <c r="AJX3" s="143"/>
      <c r="AJY3" s="143"/>
      <c r="AJZ3" s="143"/>
      <c r="AKA3" s="143"/>
      <c r="AKB3" s="143"/>
      <c r="AKC3" s="143"/>
      <c r="AKD3" s="143"/>
      <c r="AKE3" s="143"/>
      <c r="AKF3" s="143"/>
      <c r="AKG3" s="143"/>
      <c r="AKH3" s="143"/>
      <c r="AKI3" s="143"/>
      <c r="AKJ3" s="143"/>
      <c r="AKK3" s="143"/>
      <c r="AKL3" s="143"/>
      <c r="AKM3" s="143"/>
      <c r="AKN3" s="143"/>
      <c r="AKO3" s="138"/>
      <c r="AKP3" s="138"/>
      <c r="AKQ3" s="138"/>
      <c r="AKR3" s="138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>
        <v>2019</v>
      </c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>
        <v>2020</v>
      </c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>
        <v>2020</v>
      </c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404">
        <v>2021</v>
      </c>
      <c r="BEX3" s="404"/>
      <c r="BEY3" s="404"/>
      <c r="BEZ3" s="404"/>
      <c r="BFA3" s="404"/>
      <c r="BFB3" s="404"/>
      <c r="BFC3" s="404"/>
      <c r="BFD3" s="404"/>
      <c r="BFE3" s="404"/>
      <c r="BFF3" s="404"/>
      <c r="BFG3" s="404"/>
      <c r="BFH3" s="404"/>
      <c r="BFI3" s="404"/>
      <c r="BFJ3" s="404"/>
      <c r="BFK3" s="404"/>
      <c r="BFL3" s="404"/>
      <c r="BFM3" s="404"/>
      <c r="BFN3" s="404"/>
      <c r="BFO3" s="404"/>
      <c r="BFP3" s="404"/>
      <c r="BFQ3" s="404"/>
      <c r="BFR3" s="404"/>
      <c r="BFS3" s="404"/>
      <c r="BFT3" s="404"/>
      <c r="BFU3" s="404"/>
      <c r="BFV3" s="404"/>
      <c r="BFW3" s="404"/>
      <c r="BFX3" s="404"/>
      <c r="BFY3" s="404"/>
      <c r="BFZ3" s="404"/>
      <c r="BGA3" s="404"/>
      <c r="BGB3" s="404"/>
      <c r="BGC3" s="404"/>
      <c r="BGD3" s="404"/>
      <c r="BGE3" s="404"/>
      <c r="BGF3" s="404"/>
      <c r="BGG3" s="404"/>
      <c r="BGH3" s="404"/>
      <c r="BGI3" s="404"/>
      <c r="BGJ3" s="404"/>
      <c r="BGK3" s="404"/>
      <c r="BGL3" s="404"/>
      <c r="BGM3" s="404"/>
      <c r="BGN3" s="404"/>
      <c r="BGO3" s="404"/>
      <c r="BGP3" s="404"/>
      <c r="BGQ3" s="404"/>
      <c r="BGR3" s="404"/>
      <c r="BGS3" s="404"/>
      <c r="BGT3" s="404"/>
      <c r="BGU3" s="404"/>
      <c r="BGV3" s="404"/>
      <c r="BGW3" s="404"/>
      <c r="BGX3" s="404"/>
      <c r="BGY3" s="404"/>
      <c r="BGZ3" s="404"/>
      <c r="BHA3" s="404"/>
      <c r="BHB3" s="404"/>
      <c r="BHC3" s="404"/>
      <c r="BHD3" s="404"/>
      <c r="BHE3" s="404"/>
      <c r="BHF3" s="404"/>
      <c r="BHG3" s="404"/>
      <c r="BHH3" s="404"/>
      <c r="BHI3" s="404"/>
      <c r="BHJ3" s="404"/>
      <c r="BHK3" s="404"/>
      <c r="BHL3" s="404"/>
      <c r="BHM3" s="404"/>
      <c r="BHN3" s="404"/>
      <c r="BHO3" s="404"/>
      <c r="BHP3" s="404"/>
      <c r="BHQ3" s="404"/>
      <c r="BHR3" s="404"/>
      <c r="BHS3" s="404"/>
      <c r="BHT3" s="404"/>
      <c r="BHU3" s="404"/>
      <c r="BHV3" s="404"/>
      <c r="BHW3" s="404"/>
      <c r="BHX3" s="404"/>
      <c r="BHY3" s="404"/>
      <c r="BHZ3" s="404"/>
      <c r="BIA3" s="404"/>
      <c r="BIB3" s="404"/>
      <c r="BIC3" s="404"/>
      <c r="BID3" s="404"/>
      <c r="BIE3" s="404"/>
      <c r="BIF3" s="404"/>
      <c r="BIG3" s="404"/>
      <c r="BIH3" s="404"/>
      <c r="BII3" s="404"/>
      <c r="BIJ3" s="404"/>
      <c r="BIK3" s="404"/>
      <c r="BIL3" s="404"/>
      <c r="BIM3" s="404"/>
      <c r="BIN3" s="404"/>
      <c r="BIO3" s="404"/>
      <c r="BIP3" s="404"/>
      <c r="BIQ3" s="404"/>
      <c r="BIR3" s="404"/>
      <c r="BIS3" s="404"/>
      <c r="BIT3" s="404"/>
      <c r="BIU3" s="404"/>
      <c r="BIV3" s="404"/>
      <c r="BIW3" s="404"/>
      <c r="BIX3" s="404"/>
      <c r="BIY3" s="404"/>
      <c r="BIZ3" s="404"/>
      <c r="BJA3" s="404"/>
      <c r="BJB3" s="404"/>
      <c r="BJC3" s="404"/>
      <c r="BJD3" s="404"/>
      <c r="BJE3" s="404"/>
      <c r="BJF3" s="404"/>
      <c r="BJG3" s="404"/>
      <c r="BJH3" s="404"/>
      <c r="BJI3" s="404"/>
      <c r="BJJ3" s="404"/>
      <c r="BJK3" s="404"/>
      <c r="BJL3" s="404"/>
      <c r="BJM3" s="404"/>
      <c r="BJN3" s="404"/>
      <c r="BJO3" s="404"/>
      <c r="BJP3" s="404"/>
      <c r="BJQ3" s="404"/>
      <c r="BJR3" s="404"/>
      <c r="BJS3" s="404"/>
      <c r="BJT3" s="404"/>
      <c r="BJU3" s="404"/>
      <c r="BJV3" s="404"/>
      <c r="BJW3" s="404"/>
      <c r="BJX3" s="404"/>
      <c r="BJY3" s="404"/>
      <c r="BJZ3" s="404"/>
      <c r="BKA3" s="404"/>
      <c r="BKB3" s="404"/>
      <c r="BKC3" s="404"/>
      <c r="BKD3" s="404"/>
      <c r="BKE3" s="404"/>
      <c r="BKF3" s="404"/>
      <c r="BKG3" s="404"/>
      <c r="BKH3" s="404"/>
      <c r="BKI3" s="404"/>
      <c r="BKJ3" s="404"/>
      <c r="BKK3" s="404"/>
      <c r="BKL3" s="404"/>
      <c r="BKM3" s="404"/>
      <c r="BKN3" s="404"/>
      <c r="BKO3" s="404"/>
      <c r="BKP3" s="404"/>
      <c r="BKQ3" s="404"/>
      <c r="BKR3" s="404"/>
      <c r="BKS3" s="404"/>
      <c r="BKT3" s="404"/>
      <c r="BKU3" s="404"/>
      <c r="BKV3" s="404"/>
      <c r="BKW3" s="404"/>
      <c r="BKX3" s="404"/>
      <c r="BKY3" s="404"/>
      <c r="BKZ3" s="404"/>
      <c r="BLA3" s="404"/>
      <c r="BLB3" s="404"/>
      <c r="BLC3" s="404"/>
      <c r="BLD3" s="404"/>
      <c r="BLE3" s="404"/>
      <c r="BLF3" s="404"/>
      <c r="BLG3" s="404"/>
      <c r="BLH3" s="404"/>
      <c r="BLI3" s="404"/>
      <c r="BLJ3" s="404"/>
      <c r="BLK3" s="404"/>
      <c r="BLL3" s="404"/>
      <c r="BLM3" s="404"/>
      <c r="BLN3" s="404"/>
      <c r="BLO3" s="404"/>
      <c r="BLP3" s="404"/>
      <c r="BLQ3" s="404"/>
      <c r="BLR3" s="404"/>
      <c r="BLS3" s="404"/>
      <c r="BLT3" s="404"/>
      <c r="BLU3" s="404"/>
      <c r="BLV3" s="404"/>
      <c r="BLW3" s="404"/>
      <c r="BLX3" s="404"/>
      <c r="BLY3" s="404"/>
      <c r="BLZ3" s="404"/>
      <c r="BMA3" s="404"/>
      <c r="BMB3" s="404"/>
      <c r="BMC3" s="404"/>
      <c r="BMD3" s="404"/>
      <c r="BME3" s="404"/>
      <c r="BMF3" s="404"/>
      <c r="BMG3" s="404"/>
      <c r="BMH3" s="404"/>
      <c r="BMI3" s="404"/>
      <c r="BMJ3" s="404"/>
      <c r="BMK3" s="404"/>
      <c r="BML3" s="404"/>
      <c r="BMM3" s="404"/>
      <c r="BMN3" s="404"/>
      <c r="BMO3" s="404"/>
      <c r="BMP3" s="404"/>
      <c r="BMQ3" s="404"/>
      <c r="BMR3" s="404"/>
      <c r="BMS3" s="404"/>
      <c r="BMT3" s="404"/>
      <c r="BMU3" s="404"/>
      <c r="BMV3" s="404"/>
      <c r="BMW3" s="404"/>
      <c r="BMX3" s="404"/>
      <c r="BMY3" s="404"/>
      <c r="BMZ3" s="404"/>
      <c r="BNA3" s="404"/>
      <c r="BNB3" s="404"/>
      <c r="BNC3" s="404"/>
      <c r="BND3" s="404"/>
      <c r="BNE3" s="404"/>
      <c r="BNF3" s="404"/>
      <c r="BNG3" s="404"/>
      <c r="BNH3" s="404"/>
      <c r="BNI3" s="404"/>
      <c r="BNJ3" s="404"/>
      <c r="BNK3" s="404"/>
      <c r="BNL3" s="404"/>
      <c r="BNM3" s="404"/>
      <c r="BNN3" s="404"/>
      <c r="BNO3" s="404"/>
      <c r="BNP3" s="404"/>
      <c r="BNQ3" s="404"/>
      <c r="BNR3" s="404"/>
      <c r="BNS3" s="404"/>
      <c r="BNT3" s="404"/>
      <c r="BNU3" s="404"/>
      <c r="BNV3" s="404"/>
      <c r="BNW3" s="404"/>
      <c r="BNX3" s="404"/>
      <c r="BNY3" s="404"/>
      <c r="BNZ3" s="404"/>
      <c r="BOA3" s="404"/>
      <c r="BOB3" s="404"/>
      <c r="BOC3" s="404"/>
      <c r="BOD3" s="404"/>
      <c r="BOE3" s="404"/>
      <c r="BOF3" s="404"/>
      <c r="BOG3" s="404"/>
      <c r="BOH3" s="404"/>
      <c r="BOI3" s="404"/>
      <c r="BOJ3" s="404"/>
      <c r="BOK3" s="404">
        <v>2022</v>
      </c>
      <c r="BOL3" s="404"/>
      <c r="BOM3" s="404"/>
      <c r="BON3" s="404"/>
      <c r="BOO3" s="404"/>
      <c r="BOP3" s="404"/>
      <c r="BOQ3" s="404"/>
      <c r="BOR3" s="404"/>
      <c r="BOS3" s="404"/>
      <c r="BOT3" s="404"/>
      <c r="BOU3" s="404"/>
      <c r="BOV3" s="404"/>
      <c r="BOW3" s="404"/>
      <c r="BOX3" s="404"/>
      <c r="BOY3" s="404"/>
      <c r="BOZ3" s="404"/>
      <c r="BPA3" s="404"/>
      <c r="BPB3" s="404"/>
      <c r="BPC3" s="404"/>
      <c r="BPD3" s="404"/>
      <c r="BPE3" s="404"/>
      <c r="BPF3" s="404"/>
      <c r="BPG3" s="404"/>
      <c r="BPH3" s="404"/>
      <c r="BPI3" s="404"/>
      <c r="BPJ3" s="404"/>
      <c r="BPK3" s="404"/>
      <c r="BPL3" s="404"/>
      <c r="BPM3" s="404"/>
      <c r="BPN3" s="404"/>
      <c r="BPO3" s="404"/>
      <c r="BPP3" s="404"/>
      <c r="BPQ3" s="404"/>
      <c r="BPR3" s="404"/>
      <c r="BPS3" s="404"/>
      <c r="BPT3" s="404"/>
      <c r="BPU3" s="404"/>
      <c r="BPV3" s="404"/>
      <c r="BPW3" s="404"/>
      <c r="BPX3" s="404"/>
      <c r="BPY3" s="404"/>
      <c r="BPZ3" s="404"/>
      <c r="BQA3" s="404"/>
      <c r="BQB3" s="404"/>
      <c r="BQC3" s="404"/>
      <c r="BQD3" s="404"/>
      <c r="BQE3" s="404"/>
      <c r="BQF3" s="404"/>
      <c r="BQG3" s="404"/>
      <c r="BQH3" s="404"/>
      <c r="BQI3" s="404"/>
      <c r="BQJ3" s="404"/>
      <c r="BQK3" s="404"/>
      <c r="BQL3" s="404"/>
      <c r="BQM3" s="404"/>
      <c r="BQN3" s="404"/>
      <c r="BQO3" s="404"/>
      <c r="BQP3" s="404"/>
      <c r="BQQ3" s="404"/>
      <c r="BQR3" s="404"/>
      <c r="BQS3" s="404"/>
      <c r="BQT3" s="404"/>
      <c r="BQU3" s="404"/>
      <c r="BQV3" s="404"/>
      <c r="BQW3" s="404"/>
      <c r="BQX3" s="404"/>
      <c r="BQY3" s="404"/>
      <c r="BQZ3" s="404"/>
      <c r="BRA3" s="404"/>
      <c r="BRB3" s="404"/>
      <c r="BRC3" s="404"/>
      <c r="BRD3" s="404"/>
      <c r="BRE3" s="404"/>
      <c r="BRF3" s="404"/>
      <c r="BRG3" s="404"/>
      <c r="BRH3" s="404"/>
      <c r="BRI3" s="404"/>
      <c r="BRJ3" s="404"/>
      <c r="BRK3" s="404"/>
      <c r="BRL3" s="404"/>
      <c r="BRM3" s="404"/>
      <c r="BRN3" s="404"/>
      <c r="BRO3" s="404"/>
      <c r="BRP3" s="404"/>
      <c r="BRQ3" s="404"/>
      <c r="BRR3" s="404"/>
      <c r="BRS3" s="404"/>
      <c r="BRT3" s="404"/>
      <c r="BRU3" s="404"/>
      <c r="BRV3" s="404"/>
      <c r="BRW3" s="404"/>
      <c r="BRX3" s="404"/>
      <c r="BRY3" s="404"/>
      <c r="BRZ3" s="404"/>
      <c r="BSA3" s="404"/>
      <c r="BSB3" s="405"/>
      <c r="BSC3" s="404"/>
      <c r="BSD3" s="404"/>
      <c r="BSE3" s="404"/>
      <c r="BSF3" s="404"/>
      <c r="BSG3" s="404"/>
      <c r="BSH3" s="404"/>
      <c r="BSI3" s="404"/>
      <c r="BSJ3" s="404"/>
      <c r="BSK3" s="404"/>
      <c r="BSL3" s="404"/>
      <c r="BSM3" s="404"/>
      <c r="BSN3" s="404"/>
      <c r="BSO3" s="404"/>
      <c r="BSP3" s="404"/>
      <c r="BSQ3" s="404"/>
      <c r="BSR3" s="404"/>
      <c r="BSS3" s="404"/>
      <c r="BST3" s="404"/>
      <c r="BSU3" s="404"/>
      <c r="BSV3" s="404"/>
      <c r="BSW3" s="404"/>
      <c r="BSX3" s="404"/>
      <c r="BSY3" s="404"/>
      <c r="BSZ3" s="404"/>
      <c r="BTA3" s="404"/>
      <c r="BTB3" s="404"/>
      <c r="BTC3" s="404"/>
      <c r="BTD3" s="404"/>
      <c r="BTE3" s="404"/>
      <c r="BTF3" s="404"/>
      <c r="BTG3" s="404"/>
      <c r="BTH3" s="404"/>
      <c r="BTI3" s="404"/>
      <c r="BTJ3" s="404"/>
      <c r="BTK3" s="404"/>
      <c r="BTL3" s="404"/>
      <c r="BTM3" s="404"/>
      <c r="BTN3" s="404"/>
      <c r="BTO3" s="404"/>
      <c r="BTP3" s="404"/>
      <c r="BTQ3" s="404"/>
      <c r="BTR3" s="404"/>
      <c r="BTS3" s="404"/>
      <c r="BTT3" s="404"/>
      <c r="BTU3" s="404"/>
      <c r="BTV3" s="404"/>
      <c r="BTW3" s="404"/>
      <c r="BTX3" s="404"/>
      <c r="BTY3" s="404"/>
      <c r="BTZ3" s="404"/>
      <c r="BUA3" s="404"/>
      <c r="BUB3" s="404"/>
      <c r="BUC3" s="404"/>
      <c r="BUD3" s="404"/>
      <c r="BUE3" s="404"/>
      <c r="BUF3" s="404"/>
      <c r="BUG3" s="404"/>
      <c r="BUH3" s="404"/>
      <c r="BUI3" s="404"/>
      <c r="BUJ3" s="404"/>
      <c r="BUK3" s="404"/>
      <c r="BUL3" s="404"/>
      <c r="BUM3" s="404"/>
      <c r="BUN3" s="404"/>
      <c r="BUO3" s="404"/>
      <c r="BUP3" s="404"/>
      <c r="BUQ3" s="404"/>
      <c r="BUR3" s="404"/>
      <c r="BUS3" s="404"/>
      <c r="BUT3" s="404"/>
      <c r="BUU3" s="404"/>
      <c r="BUV3" s="404"/>
      <c r="BUW3" s="404"/>
      <c r="BUX3" s="404"/>
      <c r="BUY3" s="404"/>
      <c r="BUZ3" s="404"/>
      <c r="BVA3" s="404"/>
      <c r="BVB3" s="404"/>
      <c r="BVC3" s="404"/>
      <c r="BVD3" s="404"/>
      <c r="BVE3" s="404"/>
      <c r="BVF3" s="404"/>
      <c r="BVG3" s="404"/>
      <c r="BVH3" s="404"/>
      <c r="BVI3" s="404"/>
      <c r="BVJ3" s="404"/>
      <c r="BVK3" s="404"/>
      <c r="BVL3" s="404"/>
      <c r="BVM3" s="404"/>
      <c r="BVN3" s="404"/>
      <c r="BVO3" s="404"/>
      <c r="BVP3" s="404"/>
      <c r="BVQ3" s="404"/>
      <c r="BVR3" s="404"/>
      <c r="BVS3" s="404"/>
      <c r="BVT3" s="404"/>
      <c r="BVU3" s="404"/>
      <c r="BVV3" s="404"/>
      <c r="BVW3" s="404"/>
      <c r="BVX3" s="404"/>
      <c r="BVY3" s="404"/>
      <c r="BVZ3" s="404"/>
      <c r="BWA3" s="404"/>
      <c r="BWB3" s="404"/>
      <c r="BWC3" s="404"/>
      <c r="BWD3" s="404"/>
      <c r="BWE3" s="404"/>
      <c r="BWF3" s="404"/>
      <c r="BWG3" s="404"/>
      <c r="BWH3" s="404"/>
      <c r="BWI3" s="404"/>
      <c r="BWJ3" s="404"/>
      <c r="BWK3" s="404"/>
      <c r="BWL3" s="404"/>
      <c r="BWM3" s="404"/>
      <c r="BWN3" s="404"/>
      <c r="BWO3" s="404"/>
      <c r="BWP3" s="404"/>
      <c r="BWQ3" s="404"/>
      <c r="BWR3" s="404"/>
      <c r="BWS3" s="404"/>
      <c r="BWT3" s="404"/>
      <c r="BWU3" s="404"/>
      <c r="BWV3" s="404"/>
      <c r="BWW3" s="404"/>
      <c r="BWX3" s="404"/>
      <c r="BWY3" s="404"/>
      <c r="BWZ3" s="404"/>
      <c r="BXA3" s="404"/>
      <c r="BXB3" s="404"/>
      <c r="BXC3" s="404"/>
      <c r="BXD3" s="404"/>
      <c r="BXE3" s="404"/>
      <c r="BXF3" s="404"/>
      <c r="BXG3" s="404"/>
      <c r="BXH3" s="404"/>
      <c r="BXI3" s="404"/>
      <c r="BXJ3" s="404"/>
      <c r="BXK3" s="404"/>
      <c r="BXL3" s="404"/>
      <c r="BXM3" s="404"/>
      <c r="BXN3" s="404"/>
      <c r="BXO3" s="404"/>
      <c r="BXP3" s="404"/>
      <c r="BXQ3" s="404"/>
      <c r="BXR3" s="404"/>
      <c r="BXS3" s="404"/>
      <c r="BXT3" s="404"/>
      <c r="BXU3" s="404"/>
      <c r="BXV3" s="404"/>
      <c r="BXW3" s="404"/>
      <c r="BXX3" s="404"/>
      <c r="BXY3" s="404"/>
      <c r="BXZ3" s="404">
        <v>2023</v>
      </c>
      <c r="BYA3" s="404"/>
      <c r="BYB3" s="404"/>
      <c r="BYC3" s="404"/>
      <c r="BYD3" s="404"/>
      <c r="BYE3" s="404"/>
      <c r="BYF3" s="404"/>
      <c r="BYG3" s="404"/>
      <c r="BYH3" s="404"/>
      <c r="BYI3" s="404"/>
      <c r="BYJ3" s="404"/>
      <c r="BYK3" s="404"/>
      <c r="BYL3" s="404"/>
      <c r="BYM3" s="404"/>
      <c r="BYN3" s="404"/>
      <c r="BYO3" s="404"/>
      <c r="BYP3" s="404"/>
      <c r="BYQ3" s="404"/>
      <c r="BYR3" s="404"/>
      <c r="BYS3" s="404"/>
      <c r="BYT3" s="404"/>
      <c r="BYU3" s="404"/>
      <c r="BYV3" s="404"/>
      <c r="BYW3" s="404"/>
      <c r="BYX3" s="404"/>
      <c r="BYY3" s="404"/>
      <c r="BYZ3" s="404"/>
      <c r="BZA3" s="404"/>
      <c r="BZB3" s="404"/>
      <c r="BZC3" s="404"/>
      <c r="BZD3" s="404"/>
      <c r="BZE3" s="404"/>
      <c r="BZF3" s="404"/>
      <c r="BZG3" s="404"/>
      <c r="BZH3" s="404"/>
      <c r="BZI3" s="404"/>
      <c r="BZJ3" s="404"/>
      <c r="BZK3" s="404"/>
      <c r="BZL3" s="404"/>
      <c r="BZM3" s="404"/>
      <c r="BZN3" s="404"/>
      <c r="BZO3" s="404"/>
      <c r="BZP3" s="404"/>
      <c r="BZQ3" s="404"/>
      <c r="BZR3" s="404"/>
      <c r="BZS3" s="404"/>
      <c r="BZT3" s="404"/>
      <c r="BZU3" s="404"/>
      <c r="BZV3" s="404"/>
      <c r="BZW3" s="404"/>
      <c r="BZX3" s="404"/>
      <c r="BZY3" s="404"/>
      <c r="BZZ3" s="404"/>
      <c r="CAA3" s="404"/>
      <c r="CAB3" s="404"/>
      <c r="CAC3" s="404"/>
      <c r="CAD3" s="404"/>
      <c r="CAE3" s="404"/>
      <c r="CAF3" s="404"/>
      <c r="CAG3" s="404"/>
      <c r="CAH3" s="404"/>
      <c r="CAI3" s="404"/>
      <c r="CAJ3" s="404"/>
      <c r="CAK3" s="404"/>
      <c r="CAL3" s="404"/>
      <c r="CAM3" s="404"/>
      <c r="CAN3" s="404"/>
      <c r="CAO3" s="404"/>
      <c r="CAP3" s="404"/>
      <c r="CAQ3" s="404"/>
      <c r="CAR3" s="404"/>
      <c r="CAS3" s="404"/>
      <c r="CAT3" s="404"/>
      <c r="CAU3" s="404"/>
      <c r="CAV3" s="404"/>
      <c r="CAW3" s="404"/>
      <c r="CAX3" s="404"/>
      <c r="CAY3" s="404"/>
      <c r="CAZ3" s="404"/>
      <c r="CBA3" s="404"/>
      <c r="CBB3" s="404"/>
      <c r="CBC3" s="404"/>
      <c r="CBD3" s="404"/>
      <c r="CBE3" s="404"/>
      <c r="CBF3" s="404"/>
      <c r="CBG3" s="404"/>
      <c r="CBH3" s="404"/>
      <c r="CBI3" s="404"/>
      <c r="CBJ3" s="404"/>
      <c r="CBK3" s="404"/>
      <c r="CBL3" s="404"/>
      <c r="CBM3" s="404"/>
      <c r="CBN3" s="404"/>
      <c r="CBO3" s="404"/>
      <c r="CBP3" s="404"/>
      <c r="CBQ3" s="404"/>
      <c r="CBR3" s="404"/>
      <c r="CBS3" s="404"/>
      <c r="CBT3" s="404"/>
      <c r="CBU3" s="404"/>
      <c r="CBV3" s="404"/>
      <c r="CBW3" s="404"/>
      <c r="CBX3" s="404"/>
      <c r="CBY3" s="404"/>
      <c r="CBZ3" s="404"/>
      <c r="CCA3" s="404"/>
      <c r="CCB3" s="404"/>
      <c r="CCC3" s="404"/>
      <c r="CCD3" s="404"/>
      <c r="CCE3" s="404"/>
      <c r="CCF3" s="404"/>
      <c r="CCG3" s="404"/>
      <c r="CCH3" s="404"/>
      <c r="CCI3" s="404"/>
      <c r="CCJ3" s="404"/>
      <c r="CCK3" s="404"/>
      <c r="CCL3" s="404"/>
      <c r="CCM3" s="404"/>
      <c r="CCN3" s="404"/>
      <c r="CCO3" s="404"/>
      <c r="CCP3" s="404"/>
      <c r="CCQ3" s="404"/>
      <c r="CCR3" s="404"/>
      <c r="CCS3" s="404"/>
      <c r="CCT3" s="404"/>
      <c r="CCU3" s="404"/>
      <c r="CCV3" s="404"/>
      <c r="CCW3" s="404"/>
      <c r="CCX3" s="404"/>
      <c r="CCY3" s="404"/>
      <c r="CCZ3" s="404"/>
      <c r="CDA3" s="404"/>
      <c r="CDB3" s="404"/>
      <c r="CDC3" s="404"/>
      <c r="CDD3" s="404"/>
      <c r="CDE3" s="404"/>
      <c r="CDF3" s="404"/>
      <c r="CDG3" s="404"/>
      <c r="CDH3" s="404"/>
      <c r="CDI3" s="404"/>
      <c r="CDJ3" s="404"/>
      <c r="CDK3" s="404"/>
      <c r="CDL3" s="404"/>
      <c r="CDM3" s="404"/>
      <c r="CDN3" s="404"/>
      <c r="CDO3" s="404"/>
      <c r="CDP3" s="404"/>
      <c r="CDQ3" s="404"/>
      <c r="CDR3" s="404"/>
      <c r="CDS3" s="404"/>
      <c r="CDT3" s="404"/>
      <c r="CDU3" s="404"/>
      <c r="CDV3" s="404"/>
      <c r="CDW3" s="404"/>
      <c r="CDX3" s="404"/>
      <c r="CDY3" s="404"/>
      <c r="CDZ3" s="404"/>
      <c r="CEA3" s="404"/>
      <c r="CEB3" s="404"/>
      <c r="CEC3" s="404"/>
      <c r="CED3" s="404"/>
      <c r="CEE3" s="404"/>
      <c r="CEF3" s="404"/>
      <c r="CEG3" s="404"/>
      <c r="CEH3" s="404"/>
      <c r="CEI3" s="404"/>
      <c r="CEJ3" s="404"/>
      <c r="CEK3" s="404"/>
      <c r="CEL3" s="404"/>
      <c r="CEM3" s="404"/>
      <c r="CEN3" s="404"/>
      <c r="CEO3" s="404"/>
      <c r="CEP3" s="404"/>
      <c r="CEQ3" s="404"/>
      <c r="CER3" s="404"/>
      <c r="CES3" s="404"/>
      <c r="CET3" s="404"/>
      <c r="CEU3" s="404"/>
      <c r="CEV3" s="404"/>
      <c r="CEW3" s="404"/>
      <c r="CEX3" s="404"/>
      <c r="CEY3" s="404"/>
      <c r="CEZ3" s="404"/>
      <c r="CFA3" s="404"/>
      <c r="CFB3" s="404"/>
      <c r="CFC3" s="404"/>
      <c r="CFD3" s="404"/>
      <c r="CFE3" s="404"/>
      <c r="CFF3" s="404"/>
      <c r="CFG3" s="404"/>
      <c r="CFH3" s="404"/>
      <c r="CFI3" s="404"/>
      <c r="CFJ3" s="404"/>
      <c r="CFK3" s="404"/>
      <c r="CFL3" s="404"/>
      <c r="CFM3" s="404"/>
      <c r="CFN3" s="404"/>
      <c r="CFO3" s="404"/>
      <c r="CFP3" s="404"/>
      <c r="CFQ3" s="404"/>
      <c r="CFR3" s="404"/>
      <c r="CFS3" s="404"/>
      <c r="CFT3" s="404"/>
      <c r="CFU3" s="404"/>
      <c r="CFV3" s="404"/>
      <c r="CFW3" s="404"/>
      <c r="CFX3" s="404"/>
      <c r="CFY3" s="404"/>
      <c r="CFZ3" s="404"/>
      <c r="CGA3" s="404"/>
      <c r="CGB3" s="404"/>
      <c r="CGC3" s="404"/>
      <c r="CGD3" s="404"/>
      <c r="CGE3" s="404"/>
      <c r="CGF3" s="404"/>
      <c r="CGG3" s="404"/>
      <c r="CGH3" s="404"/>
      <c r="CGI3" s="404"/>
      <c r="CGJ3" s="404"/>
      <c r="CGK3" s="404"/>
      <c r="CGL3" s="404"/>
      <c r="CGM3" s="404"/>
      <c r="CGN3" s="404"/>
      <c r="CGO3" s="404"/>
      <c r="CGP3" s="404"/>
      <c r="CGQ3" s="404"/>
      <c r="CGR3" s="404"/>
      <c r="CGS3" s="404"/>
      <c r="CGT3" s="404"/>
      <c r="CGU3" s="404"/>
      <c r="CGV3" s="404"/>
      <c r="CGW3" s="404"/>
      <c r="CGX3" s="404"/>
      <c r="CGY3" s="404"/>
      <c r="CGZ3" s="404"/>
      <c r="CHA3" s="404"/>
      <c r="CHB3" s="404"/>
      <c r="CHC3" s="404"/>
      <c r="CHD3" s="404"/>
      <c r="CHE3" s="404"/>
      <c r="CHF3" s="404"/>
      <c r="CHG3" s="404"/>
      <c r="CHH3" s="404"/>
      <c r="CHI3" s="404"/>
      <c r="CHJ3" s="404"/>
      <c r="CHK3" s="404"/>
      <c r="CHL3" s="404">
        <v>2024</v>
      </c>
      <c r="CHM3" s="404"/>
      <c r="CHN3" s="404"/>
      <c r="CHO3" s="404"/>
      <c r="CHP3" s="404"/>
      <c r="CHQ3" s="404"/>
      <c r="CHR3" s="404"/>
      <c r="CHS3" s="404"/>
      <c r="CHT3" s="404"/>
      <c r="CHU3" s="404"/>
      <c r="CHV3" s="404"/>
      <c r="CHW3" s="404"/>
      <c r="CHX3" s="404"/>
      <c r="CHY3" s="404"/>
      <c r="CHZ3" s="404"/>
      <c r="CIA3" s="404"/>
      <c r="CIB3" s="404"/>
      <c r="CIC3" s="404"/>
      <c r="CID3" s="404"/>
      <c r="CIE3" s="404"/>
      <c r="CIF3" s="404"/>
      <c r="CIG3" s="404"/>
      <c r="CIH3" s="404"/>
      <c r="CII3" s="404"/>
      <c r="CIJ3" s="404"/>
      <c r="CIK3" s="404"/>
      <c r="CIL3" s="404"/>
      <c r="CIM3" s="404"/>
      <c r="CIN3" s="404"/>
      <c r="CIO3" s="404"/>
      <c r="CIP3" s="404"/>
      <c r="CIQ3" s="404"/>
      <c r="CIR3" s="404"/>
      <c r="CIS3" s="404"/>
      <c r="CIT3" s="404"/>
      <c r="CIU3" s="404"/>
      <c r="CIV3" s="404"/>
      <c r="CIW3" s="404"/>
      <c r="CIX3" s="404"/>
      <c r="CIY3" s="404"/>
      <c r="CIZ3" s="404"/>
      <c r="CJA3" s="404"/>
      <c r="CJB3" s="404"/>
      <c r="CJC3" s="404"/>
      <c r="CJD3" s="404"/>
      <c r="CJE3" s="404"/>
      <c r="CJF3" s="404"/>
      <c r="CJG3" s="404"/>
      <c r="CJH3" s="404"/>
      <c r="CJI3" s="404"/>
      <c r="CJJ3" s="404"/>
      <c r="CJK3" s="404"/>
      <c r="CJL3" s="404"/>
      <c r="CJM3" s="404"/>
      <c r="CJN3" s="404"/>
      <c r="CJO3" s="404"/>
      <c r="CJP3" s="404"/>
      <c r="CJQ3" s="404"/>
      <c r="CJR3" s="404"/>
      <c r="CJS3" s="404"/>
      <c r="CJT3" s="404"/>
      <c r="CJU3" s="404"/>
      <c r="CJV3" s="404"/>
      <c r="CJW3" s="404"/>
      <c r="CJX3" s="404"/>
      <c r="CJY3" s="404"/>
      <c r="CJZ3" s="404"/>
      <c r="CKA3" s="404"/>
      <c r="CKB3" s="404"/>
      <c r="CKC3" s="404"/>
      <c r="CKD3" s="404"/>
      <c r="CKE3" s="404"/>
      <c r="CKF3" s="404"/>
      <c r="CKG3" s="404"/>
      <c r="CKH3" s="404"/>
      <c r="CKI3" s="404"/>
      <c r="CKJ3" s="404"/>
      <c r="CKK3" s="404"/>
      <c r="CKL3" s="404"/>
      <c r="CKM3" s="404"/>
      <c r="CKN3" s="404"/>
      <c r="CKO3" s="404"/>
      <c r="CKP3" s="404"/>
      <c r="CKQ3" s="404"/>
      <c r="CKR3" s="404"/>
      <c r="CKS3" s="404"/>
      <c r="CKT3" s="404"/>
      <c r="CKU3" s="404"/>
      <c r="CKV3" s="404"/>
      <c r="CKW3" s="404"/>
      <c r="CKX3" s="404"/>
      <c r="CKY3" s="404"/>
      <c r="CKZ3" s="404"/>
      <c r="CLA3" s="404"/>
      <c r="CLB3" s="404"/>
      <c r="CLC3" s="404"/>
      <c r="CLD3" s="404"/>
      <c r="CLE3" s="404"/>
      <c r="CLF3" s="404"/>
      <c r="CLG3" s="404"/>
      <c r="CLH3" s="404"/>
      <c r="CLI3" s="404"/>
      <c r="CLJ3" s="404"/>
      <c r="CLK3" s="404"/>
      <c r="CLL3" s="404"/>
      <c r="CLM3" s="404"/>
      <c r="CLN3" s="404"/>
      <c r="CLO3" s="404"/>
      <c r="CLP3" s="404"/>
      <c r="CLQ3" s="404"/>
      <c r="CLR3" s="404"/>
      <c r="CLS3" s="404"/>
      <c r="CLT3" s="404"/>
      <c r="CLU3" s="404"/>
      <c r="CLV3" s="404"/>
      <c r="CLW3" s="404"/>
      <c r="CLX3" s="404"/>
      <c r="CLY3" s="404"/>
      <c r="CLZ3" s="404"/>
      <c r="CMA3" s="404"/>
      <c r="CMB3" s="404"/>
      <c r="CMC3" s="404"/>
      <c r="CMD3" s="146"/>
      <c r="CME3" s="146"/>
    </row>
    <row r="4" spans="1:2425">
      <c r="A4" s="375"/>
      <c r="B4" s="146">
        <v>1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>
        <v>3</v>
      </c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>
        <v>6</v>
      </c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>
        <v>9</v>
      </c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>
        <v>12</v>
      </c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>
        <v>1</v>
      </c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>
        <v>3</v>
      </c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>
        <v>6</v>
      </c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>
        <v>9</v>
      </c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>
        <v>12</v>
      </c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2">
        <v>1</v>
      </c>
      <c r="SE4" s="142"/>
      <c r="SF4" s="142"/>
      <c r="SG4" s="142"/>
      <c r="SH4" s="142"/>
      <c r="SI4" s="142"/>
      <c r="SJ4" s="142"/>
      <c r="SK4" s="142"/>
      <c r="SL4" s="142"/>
      <c r="SM4" s="142"/>
      <c r="SN4" s="142"/>
      <c r="SO4" s="142"/>
      <c r="SP4" s="142"/>
      <c r="SQ4" s="142"/>
      <c r="SR4" s="142"/>
      <c r="SS4" s="142"/>
      <c r="ST4" s="142"/>
      <c r="SU4" s="142"/>
      <c r="SV4" s="142"/>
      <c r="SW4" s="142"/>
      <c r="SX4" s="142"/>
      <c r="SY4" s="142"/>
      <c r="SZ4" s="142"/>
      <c r="TA4" s="142"/>
      <c r="TB4" s="142"/>
      <c r="TC4" s="142"/>
      <c r="TD4" s="142"/>
      <c r="TE4" s="142"/>
      <c r="TF4" s="142"/>
      <c r="TG4" s="142"/>
      <c r="TH4" s="142"/>
      <c r="TI4" s="142"/>
      <c r="TJ4" s="142"/>
      <c r="TK4" s="142"/>
      <c r="TL4" s="142"/>
      <c r="TM4" s="142"/>
      <c r="TN4" s="142"/>
      <c r="TO4" s="142"/>
      <c r="TP4" s="142"/>
      <c r="TQ4" s="142"/>
      <c r="TR4" s="142"/>
      <c r="TS4" s="142">
        <v>3</v>
      </c>
      <c r="TT4" s="142"/>
      <c r="TU4" s="142"/>
      <c r="TV4" s="142"/>
      <c r="TW4" s="142"/>
      <c r="TX4" s="142"/>
      <c r="TY4" s="142"/>
      <c r="TZ4" s="142"/>
      <c r="UA4" s="142"/>
      <c r="UB4" s="142"/>
      <c r="UC4" s="142"/>
      <c r="UD4" s="142"/>
      <c r="UE4" s="142"/>
      <c r="UF4" s="142"/>
      <c r="UG4" s="142"/>
      <c r="UH4" s="142"/>
      <c r="UI4" s="142"/>
      <c r="UJ4" s="142"/>
      <c r="UK4" s="142"/>
      <c r="UL4" s="142"/>
      <c r="UM4" s="142"/>
      <c r="UN4" s="143"/>
      <c r="UO4" s="143"/>
      <c r="UP4" s="143"/>
      <c r="UQ4" s="143"/>
      <c r="UR4" s="143"/>
      <c r="US4" s="143"/>
      <c r="UT4" s="143"/>
      <c r="UU4" s="143"/>
      <c r="UV4" s="143"/>
      <c r="UW4" s="143"/>
      <c r="UX4" s="143"/>
      <c r="UY4" s="143"/>
      <c r="UZ4" s="143"/>
      <c r="VA4" s="143"/>
      <c r="VB4" s="143"/>
      <c r="VC4" s="143"/>
      <c r="VD4" s="143"/>
      <c r="VE4" s="143"/>
      <c r="VF4" s="143"/>
      <c r="VG4" s="143"/>
      <c r="VH4" s="143"/>
      <c r="VI4" s="143"/>
      <c r="VJ4" s="143"/>
      <c r="VK4" s="143"/>
      <c r="VL4" s="143"/>
      <c r="VM4" s="143"/>
      <c r="VN4" s="143"/>
      <c r="VO4" s="143"/>
      <c r="VP4" s="143"/>
      <c r="VQ4" s="143"/>
      <c r="VR4" s="143"/>
      <c r="VS4" s="143"/>
      <c r="VT4" s="143"/>
      <c r="VU4" s="143"/>
      <c r="VV4" s="143"/>
      <c r="VW4" s="143"/>
      <c r="VX4" s="143"/>
      <c r="VY4" s="143"/>
      <c r="VZ4" s="143"/>
      <c r="WA4" s="143"/>
      <c r="WB4" s="143"/>
      <c r="WC4" s="143"/>
      <c r="WD4" s="143"/>
      <c r="WE4" s="143">
        <v>6</v>
      </c>
      <c r="WF4" s="143"/>
      <c r="WG4" s="143"/>
      <c r="WH4" s="143"/>
      <c r="WI4" s="143"/>
      <c r="WJ4" s="143"/>
      <c r="WK4" s="143"/>
      <c r="WL4" s="143"/>
      <c r="WM4" s="143"/>
      <c r="WN4" s="143"/>
      <c r="WO4" s="143"/>
      <c r="WP4" s="143"/>
      <c r="WQ4" s="143"/>
      <c r="WR4" s="143"/>
      <c r="WS4" s="143"/>
      <c r="WT4" s="143"/>
      <c r="WU4" s="143"/>
      <c r="WV4" s="143"/>
      <c r="WW4" s="143"/>
      <c r="WX4" s="143"/>
      <c r="WY4" s="143"/>
      <c r="WZ4" s="143"/>
      <c r="XA4" s="143"/>
      <c r="XB4" s="143"/>
      <c r="XC4" s="143"/>
      <c r="XD4" s="143"/>
      <c r="XE4" s="143"/>
      <c r="XF4" s="143"/>
      <c r="XG4" s="143"/>
      <c r="XH4" s="143"/>
      <c r="XI4" s="143"/>
      <c r="XJ4" s="143"/>
      <c r="XK4" s="143"/>
      <c r="XL4" s="143"/>
      <c r="XM4" s="143"/>
      <c r="XN4" s="143"/>
      <c r="XO4" s="143"/>
      <c r="XP4" s="143"/>
      <c r="XQ4" s="143"/>
      <c r="XR4" s="143"/>
      <c r="XS4" s="143"/>
      <c r="XT4" s="143"/>
      <c r="XU4" s="143"/>
      <c r="XV4" s="143"/>
      <c r="XW4" s="143"/>
      <c r="XX4" s="143"/>
      <c r="XY4" s="143"/>
      <c r="XZ4" s="143"/>
      <c r="YA4" s="143"/>
      <c r="YB4" s="143"/>
      <c r="YC4" s="143"/>
      <c r="YD4" s="143"/>
      <c r="YE4" s="143"/>
      <c r="YF4" s="143"/>
      <c r="YG4" s="143"/>
      <c r="YH4" s="143"/>
      <c r="YI4" s="143"/>
      <c r="YJ4" s="143"/>
      <c r="YK4" s="143"/>
      <c r="YL4" s="143">
        <v>9</v>
      </c>
      <c r="YM4" s="143"/>
      <c r="YN4" s="143"/>
      <c r="YO4" s="143"/>
      <c r="YP4" s="143"/>
      <c r="YQ4" s="143"/>
      <c r="YR4" s="143"/>
      <c r="YS4" s="143"/>
      <c r="YT4" s="143"/>
      <c r="YU4" s="143"/>
      <c r="YV4" s="143"/>
      <c r="YW4" s="143"/>
      <c r="YX4" s="143"/>
      <c r="YY4" s="143"/>
      <c r="YZ4" s="143"/>
      <c r="ZA4" s="143"/>
      <c r="ZB4" s="143"/>
      <c r="ZC4" s="143"/>
      <c r="ZD4" s="143"/>
      <c r="ZE4" s="143"/>
      <c r="ZF4" s="143"/>
      <c r="ZG4" s="143"/>
      <c r="ZH4" s="143"/>
      <c r="ZI4" s="143"/>
      <c r="ZJ4" s="143"/>
      <c r="ZK4" s="143"/>
      <c r="ZL4" s="143"/>
      <c r="ZM4" s="143"/>
      <c r="ZN4" s="143"/>
      <c r="ZO4" s="143"/>
      <c r="ZP4" s="143"/>
      <c r="ZQ4" s="143"/>
      <c r="ZR4" s="143"/>
      <c r="ZS4" s="143"/>
      <c r="ZT4" s="143"/>
      <c r="ZU4" s="143"/>
      <c r="ZV4" s="143"/>
      <c r="ZW4" s="143"/>
      <c r="ZX4" s="143"/>
      <c r="ZY4" s="143"/>
      <c r="ZZ4" s="143"/>
      <c r="AAA4" s="143"/>
      <c r="AAB4" s="143"/>
      <c r="AAC4" s="143"/>
      <c r="AAD4" s="143"/>
      <c r="AAE4" s="143"/>
      <c r="AAF4" s="143"/>
      <c r="AAG4" s="143"/>
      <c r="AAH4" s="143"/>
      <c r="AAI4" s="143"/>
      <c r="AAJ4" s="143"/>
      <c r="AAK4" s="143"/>
      <c r="AAL4" s="143"/>
      <c r="AAM4" s="143"/>
      <c r="AAN4" s="143"/>
      <c r="AAO4" s="143"/>
      <c r="AAP4" s="143"/>
      <c r="AAQ4" s="143"/>
      <c r="AAR4" s="143"/>
      <c r="AAS4" s="143"/>
      <c r="AAT4" s="143"/>
      <c r="AAU4" s="143"/>
      <c r="AAV4" s="143"/>
      <c r="AAW4" s="143"/>
      <c r="AAX4" s="143"/>
      <c r="AAY4" s="143"/>
      <c r="AAZ4" s="143">
        <v>12</v>
      </c>
      <c r="ABA4" s="143"/>
      <c r="ABB4" s="143"/>
      <c r="ABC4" s="143"/>
      <c r="ABD4" s="143"/>
      <c r="ABE4" s="143"/>
      <c r="ABF4" s="143"/>
      <c r="ABG4" s="143"/>
      <c r="ABH4" s="143"/>
      <c r="ABI4" s="143"/>
      <c r="ABJ4" s="143"/>
      <c r="ABK4" s="143"/>
      <c r="ABL4" s="143"/>
      <c r="ABM4" s="143"/>
      <c r="ABN4" s="143"/>
      <c r="ABO4" s="143"/>
      <c r="ABP4" s="143"/>
      <c r="ABQ4" s="143"/>
      <c r="ABR4" s="143"/>
      <c r="ABS4" s="143"/>
      <c r="ABT4" s="143"/>
      <c r="ABU4" s="143"/>
      <c r="ABV4" s="143"/>
      <c r="ABW4" s="149"/>
      <c r="ABX4" s="149"/>
      <c r="ABY4" s="149"/>
      <c r="ABZ4" s="149"/>
      <c r="ACA4" s="149"/>
      <c r="ACB4" s="149"/>
      <c r="ACC4" s="149"/>
      <c r="ACD4" s="149"/>
      <c r="ACE4" s="149"/>
      <c r="ACF4" s="149"/>
      <c r="ACG4" s="149"/>
      <c r="ACH4" s="149"/>
      <c r="ACI4" s="149"/>
      <c r="ACJ4" s="149"/>
      <c r="ACK4" s="149"/>
      <c r="ACL4" s="149"/>
      <c r="ACM4" s="143"/>
      <c r="ACN4" s="143"/>
      <c r="ACO4" s="143"/>
      <c r="ACP4" s="143"/>
      <c r="ACQ4" s="143"/>
      <c r="ACR4" s="143"/>
      <c r="ACS4" s="143"/>
      <c r="ACT4" s="143"/>
      <c r="ACU4" s="143"/>
      <c r="ACV4" s="143"/>
      <c r="ACW4" s="143"/>
      <c r="ACX4" s="143"/>
      <c r="ACY4" s="143"/>
      <c r="ACZ4" s="143"/>
      <c r="ADA4" s="143"/>
      <c r="ADB4" s="143"/>
      <c r="ADC4" s="149"/>
      <c r="ADD4" s="149"/>
      <c r="ADE4" s="149"/>
      <c r="ADF4" s="149"/>
      <c r="ADG4" s="149"/>
      <c r="ADH4" s="149"/>
      <c r="ADI4" s="149"/>
      <c r="ADJ4" s="149">
        <v>3</v>
      </c>
      <c r="ADK4" s="149"/>
      <c r="ADL4" s="149"/>
      <c r="ADM4" s="149"/>
      <c r="ADN4" s="149"/>
      <c r="ADO4" s="149"/>
      <c r="ADP4" s="149"/>
      <c r="ADQ4" s="149"/>
      <c r="ADR4" s="149"/>
      <c r="ADS4" s="143"/>
      <c r="ADT4" s="143"/>
      <c r="ADU4" s="143"/>
      <c r="ADV4" s="143"/>
      <c r="ADW4" s="143"/>
      <c r="ADX4" s="143"/>
      <c r="ADY4" s="143"/>
      <c r="ADZ4" s="143"/>
      <c r="AEA4" s="143"/>
      <c r="AEB4" s="143"/>
      <c r="AEC4" s="143"/>
      <c r="AED4" s="143"/>
      <c r="AEE4" s="143"/>
      <c r="AEF4" s="143"/>
      <c r="AEG4" s="143"/>
      <c r="AEH4" s="143"/>
      <c r="AEI4" s="149"/>
      <c r="AEJ4" s="149"/>
      <c r="AEK4" s="149"/>
      <c r="AEL4" s="149"/>
      <c r="AEM4" s="149"/>
      <c r="AEN4" s="149"/>
      <c r="AEO4" s="149"/>
      <c r="AEP4" s="149"/>
      <c r="AEQ4" s="149"/>
      <c r="AER4" s="149"/>
      <c r="AES4" s="149"/>
      <c r="AET4" s="149"/>
      <c r="AEU4" s="149"/>
      <c r="AEV4" s="149"/>
      <c r="AEW4" s="149"/>
      <c r="AEX4" s="149"/>
      <c r="AEY4" s="149"/>
      <c r="AEZ4" s="143"/>
      <c r="AFA4" s="149"/>
      <c r="AFB4" s="149"/>
      <c r="AFC4" s="143"/>
      <c r="AFD4" s="143"/>
      <c r="AFE4" s="143"/>
      <c r="AFF4" s="143"/>
      <c r="AFG4" s="143"/>
      <c r="AFH4" s="143"/>
      <c r="AFI4" s="143"/>
      <c r="AFJ4" s="143"/>
      <c r="AFK4" s="143"/>
      <c r="AFL4" s="143"/>
      <c r="AFM4" s="143"/>
      <c r="AFN4" s="143"/>
      <c r="AFO4" s="143"/>
      <c r="AFP4" s="143"/>
      <c r="AFQ4" s="143"/>
      <c r="AFR4" s="143"/>
      <c r="AFS4" s="143"/>
      <c r="AFT4" s="143"/>
      <c r="AFU4" s="143"/>
      <c r="AFV4" s="143"/>
      <c r="AFW4" s="143">
        <v>6</v>
      </c>
      <c r="AFX4" s="143"/>
      <c r="AFY4" s="143"/>
      <c r="AFZ4" s="143"/>
      <c r="AGA4" s="143"/>
      <c r="AGB4" s="143"/>
      <c r="AGC4" s="143"/>
      <c r="AGD4" s="143"/>
      <c r="AGE4" s="143"/>
      <c r="AGF4" s="143"/>
      <c r="AGG4" s="143"/>
      <c r="AGH4" s="143"/>
      <c r="AGI4" s="143"/>
      <c r="AGJ4" s="143"/>
      <c r="AGK4" s="143"/>
      <c r="AGL4" s="143"/>
      <c r="AGM4" s="143"/>
      <c r="AGN4" s="143"/>
      <c r="AGO4" s="143"/>
      <c r="AGP4" s="143"/>
      <c r="AGQ4" s="143"/>
      <c r="AGR4" s="143"/>
      <c r="AGS4" s="143"/>
      <c r="AGT4" s="143"/>
      <c r="AGU4" s="143"/>
      <c r="AGV4" s="143"/>
      <c r="AGW4" s="143"/>
      <c r="AGX4" s="143"/>
      <c r="AGY4" s="143"/>
      <c r="AGZ4" s="143"/>
      <c r="AHA4" s="143"/>
      <c r="AHB4" s="143"/>
      <c r="AHC4" s="143"/>
      <c r="AHD4" s="143"/>
      <c r="AHE4" s="143"/>
      <c r="AHF4" s="143"/>
      <c r="AHG4" s="143"/>
      <c r="AHH4" s="143"/>
      <c r="AHI4" s="143"/>
      <c r="AHJ4" s="143"/>
      <c r="AHK4" s="143"/>
      <c r="AHL4" s="143"/>
      <c r="AHM4" s="143"/>
      <c r="AHN4" s="143"/>
      <c r="AHO4" s="143"/>
      <c r="AHP4" s="143"/>
      <c r="AHQ4" s="143"/>
      <c r="AHR4" s="143"/>
      <c r="AHS4" s="143"/>
      <c r="AHT4" s="143"/>
      <c r="AHU4" s="143"/>
      <c r="AHV4" s="143"/>
      <c r="AHW4" s="143"/>
      <c r="AHX4" s="143"/>
      <c r="AHY4" s="143"/>
      <c r="AHZ4" s="143"/>
      <c r="AIA4" s="143"/>
      <c r="AIB4" s="143"/>
      <c r="AIC4" s="143"/>
      <c r="AID4" s="143"/>
      <c r="AIE4" s="143"/>
      <c r="AIF4" s="143"/>
      <c r="AIG4" s="143"/>
      <c r="AIH4" s="143"/>
      <c r="AII4" s="143"/>
      <c r="AIJ4" s="143"/>
      <c r="AIK4" s="143">
        <v>9</v>
      </c>
      <c r="AIL4" s="143"/>
      <c r="AIM4" s="143"/>
      <c r="AIN4" s="143"/>
      <c r="AIO4" s="143"/>
      <c r="AIP4" s="143"/>
      <c r="AIQ4" s="143"/>
      <c r="AIR4" s="143"/>
      <c r="AIS4" s="143"/>
      <c r="AIT4" s="143"/>
      <c r="AIU4" s="143"/>
      <c r="AIV4" s="143"/>
      <c r="AIW4" s="143"/>
      <c r="AIX4" s="143"/>
      <c r="AIY4" s="143"/>
      <c r="AIZ4" s="143"/>
      <c r="AJA4" s="143"/>
      <c r="AJB4" s="143"/>
      <c r="AJC4" s="143"/>
      <c r="AJD4" s="143"/>
      <c r="AJE4" s="143"/>
      <c r="AJF4" s="143"/>
      <c r="AJG4" s="143"/>
      <c r="AJH4" s="143"/>
      <c r="AJI4" s="143"/>
      <c r="AJJ4" s="143"/>
      <c r="AJK4" s="143"/>
      <c r="AJL4" s="143"/>
      <c r="AJM4" s="143"/>
      <c r="AJN4" s="143"/>
      <c r="AJO4" s="143"/>
      <c r="AJP4" s="143"/>
      <c r="AJQ4" s="143"/>
      <c r="AJR4" s="143"/>
      <c r="AJS4" s="143"/>
      <c r="AJT4" s="143"/>
      <c r="AJU4" s="143"/>
      <c r="AJV4" s="143"/>
      <c r="AJW4" s="143"/>
      <c r="AJX4" s="146"/>
      <c r="AJY4" s="143"/>
      <c r="AJZ4" s="143"/>
      <c r="AKA4" s="143"/>
      <c r="AKB4" s="143"/>
      <c r="AKC4" s="143"/>
      <c r="AKD4" s="143"/>
      <c r="AKE4" s="143"/>
      <c r="AKF4" s="143"/>
      <c r="AKG4" s="143"/>
      <c r="AKH4" s="143"/>
      <c r="AKI4" s="143"/>
      <c r="AKJ4" s="143"/>
      <c r="AKK4" s="143"/>
      <c r="AKL4" s="143"/>
      <c r="AKM4" s="143"/>
      <c r="AKN4" s="143"/>
      <c r="AKO4" s="138"/>
      <c r="AKP4" s="138"/>
      <c r="AKQ4" s="138"/>
      <c r="AKR4" s="138"/>
      <c r="AKS4" s="146"/>
      <c r="AKT4" s="146"/>
      <c r="AKU4" s="146"/>
      <c r="AKV4" s="146">
        <v>12</v>
      </c>
      <c r="AKW4" s="146"/>
      <c r="AKX4" s="146"/>
      <c r="AKY4" s="146"/>
      <c r="AKZ4" s="146"/>
      <c r="ALA4" s="146"/>
      <c r="ALB4" s="146"/>
      <c r="ALC4" s="146"/>
      <c r="ALD4" s="146"/>
      <c r="ALE4" s="146"/>
      <c r="ALF4" s="146"/>
      <c r="ALG4" s="146"/>
      <c r="ALH4" s="146"/>
      <c r="ALI4" s="146"/>
      <c r="ALJ4" s="146"/>
      <c r="ALK4" s="146"/>
      <c r="ALL4" s="146"/>
      <c r="ALM4" s="146"/>
      <c r="ALN4" s="146"/>
      <c r="ALO4" s="146"/>
      <c r="ALP4" s="146"/>
      <c r="ALQ4" s="146"/>
      <c r="ALR4" s="146"/>
      <c r="ALS4" s="146"/>
      <c r="ALT4" s="146"/>
      <c r="ALU4" s="146"/>
      <c r="ALV4" s="146"/>
      <c r="ALW4" s="146"/>
      <c r="ALX4" s="146"/>
      <c r="ALY4" s="146"/>
      <c r="ALZ4" s="146"/>
      <c r="AMA4" s="146"/>
      <c r="AMB4" s="146"/>
      <c r="AMC4" s="146"/>
      <c r="AMD4" s="146"/>
      <c r="AME4" s="146"/>
      <c r="AMF4" s="146"/>
      <c r="AMG4" s="146"/>
      <c r="AMH4" s="146"/>
      <c r="AMI4" s="146"/>
      <c r="AMJ4" s="146"/>
      <c r="AMK4" s="146"/>
      <c r="AML4" s="146"/>
      <c r="AMM4" s="146"/>
      <c r="AMN4" s="146"/>
      <c r="AMO4" s="146"/>
      <c r="AMP4" s="146"/>
      <c r="AMQ4" s="146"/>
      <c r="AMR4" s="146"/>
      <c r="AMS4" s="146"/>
      <c r="AMT4" s="146"/>
      <c r="AMU4" s="146"/>
      <c r="AMV4" s="146"/>
      <c r="AMW4" s="146"/>
      <c r="AMX4" s="146"/>
      <c r="AMY4" s="146"/>
      <c r="AMZ4" s="146"/>
      <c r="ANA4" s="146"/>
      <c r="ANB4" s="146"/>
      <c r="ANC4" s="146"/>
      <c r="AND4" s="146">
        <v>3</v>
      </c>
      <c r="ANE4" s="146"/>
      <c r="ANF4" s="146"/>
      <c r="ANG4" s="146"/>
      <c r="ANH4" s="146"/>
      <c r="ANI4" s="146"/>
      <c r="ANJ4" s="146"/>
      <c r="ANK4" s="146"/>
      <c r="ANL4" s="146"/>
      <c r="ANM4" s="146"/>
      <c r="ANN4" s="146"/>
      <c r="ANO4" s="146"/>
      <c r="ANP4" s="146"/>
      <c r="ANQ4" s="146"/>
      <c r="ANR4" s="146"/>
      <c r="ANS4" s="146"/>
      <c r="ANT4" s="146"/>
      <c r="ANU4" s="146"/>
      <c r="ANV4" s="146"/>
      <c r="ANW4" s="146"/>
      <c r="ANX4" s="146"/>
      <c r="ANY4" s="146"/>
      <c r="ANZ4" s="146"/>
      <c r="AOA4" s="146"/>
      <c r="AOB4" s="146"/>
      <c r="AOC4" s="146"/>
      <c r="AOD4" s="146"/>
      <c r="AOE4" s="146"/>
      <c r="AOF4" s="146"/>
      <c r="AOG4" s="146"/>
      <c r="AOH4" s="146"/>
      <c r="AOI4" s="146"/>
      <c r="AOJ4" s="146"/>
      <c r="AOK4" s="146"/>
      <c r="AOL4" s="146"/>
      <c r="AOM4" s="146"/>
      <c r="AON4" s="146"/>
      <c r="AOO4" s="146"/>
      <c r="AOP4" s="146"/>
      <c r="AOQ4" s="146"/>
      <c r="AOR4" s="146"/>
      <c r="AOS4" s="146"/>
      <c r="AOT4" s="146"/>
      <c r="AOU4" s="146"/>
      <c r="AOV4" s="146"/>
      <c r="AOW4" s="146"/>
      <c r="AOX4" s="146"/>
      <c r="AOY4" s="146"/>
      <c r="AOZ4" s="146"/>
      <c r="APA4" s="146"/>
      <c r="APB4" s="146"/>
      <c r="APC4" s="146"/>
      <c r="APD4" s="146"/>
      <c r="APE4" s="146"/>
      <c r="APF4" s="146"/>
      <c r="APG4" s="146"/>
      <c r="APH4" s="146"/>
      <c r="API4" s="146"/>
      <c r="APJ4" s="146"/>
      <c r="APK4" s="146"/>
      <c r="APL4" s="146"/>
      <c r="APM4" s="146"/>
      <c r="APN4" s="146"/>
      <c r="APO4" s="146"/>
      <c r="APP4" s="146"/>
      <c r="APQ4" s="146">
        <v>6</v>
      </c>
      <c r="APR4" s="146"/>
      <c r="APS4" s="146"/>
      <c r="APT4" s="146"/>
      <c r="APU4" s="146"/>
      <c r="APV4" s="146"/>
      <c r="APW4" s="146"/>
      <c r="APX4" s="146"/>
      <c r="APY4" s="146"/>
      <c r="APZ4" s="146"/>
      <c r="AQA4" s="146"/>
      <c r="AQB4" s="146"/>
      <c r="AQC4" s="146"/>
      <c r="AQD4" s="146"/>
      <c r="AQE4" s="146"/>
      <c r="AQF4" s="146"/>
      <c r="AQG4" s="146"/>
      <c r="AQH4" s="146"/>
      <c r="AQI4" s="146"/>
      <c r="AQJ4" s="146"/>
      <c r="AQK4" s="146"/>
      <c r="AQL4" s="146"/>
      <c r="AQM4" s="146"/>
      <c r="AQN4" s="146"/>
      <c r="AQO4" s="146"/>
      <c r="AQP4" s="146"/>
      <c r="AQQ4" s="146"/>
      <c r="AQR4" s="146"/>
      <c r="AQS4" s="146"/>
      <c r="AQT4" s="146"/>
      <c r="AQU4" s="146"/>
      <c r="AQV4" s="146"/>
      <c r="AQW4" s="146"/>
      <c r="AQX4" s="146"/>
      <c r="AQY4" s="146"/>
      <c r="AQZ4" s="146"/>
      <c r="ARA4" s="146"/>
      <c r="ARB4" s="146"/>
      <c r="ARC4" s="146"/>
      <c r="ARD4" s="146"/>
      <c r="ARE4" s="146"/>
      <c r="ARF4" s="146"/>
      <c r="ARG4" s="146"/>
      <c r="ARH4" s="146"/>
      <c r="ARI4" s="146"/>
      <c r="ARJ4" s="146"/>
      <c r="ARK4" s="146"/>
      <c r="ARL4" s="146"/>
      <c r="ARM4" s="146"/>
      <c r="ARN4" s="146"/>
      <c r="ARO4" s="146"/>
      <c r="ARP4" s="146"/>
      <c r="ARQ4" s="146"/>
      <c r="ARR4" s="146"/>
      <c r="ARS4" s="146"/>
      <c r="ART4" s="146"/>
      <c r="ARU4" s="146"/>
      <c r="ARV4" s="146"/>
      <c r="ARW4" s="146"/>
      <c r="ARX4" s="146"/>
      <c r="ARY4" s="146"/>
      <c r="ARZ4" s="146"/>
      <c r="ASA4" s="146">
        <v>9</v>
      </c>
      <c r="ASB4" s="146"/>
      <c r="ASC4" s="146"/>
      <c r="ASD4" s="146"/>
      <c r="ASE4" s="146"/>
      <c r="ASF4" s="146"/>
      <c r="ASG4" s="146"/>
      <c r="ASH4" s="146"/>
      <c r="ASI4" s="146"/>
      <c r="ASJ4" s="146"/>
      <c r="ASK4" s="146"/>
      <c r="ASL4" s="146"/>
      <c r="ASM4" s="146"/>
      <c r="ASN4" s="146"/>
      <c r="ASO4" s="146"/>
      <c r="ASP4" s="146"/>
      <c r="ASQ4" s="146"/>
      <c r="ASR4" s="146"/>
      <c r="ASS4" s="146"/>
      <c r="AST4" s="146"/>
      <c r="ASU4" s="146"/>
      <c r="ASV4" s="146"/>
      <c r="ASW4" s="146"/>
      <c r="ASX4" s="146"/>
      <c r="ASY4" s="146"/>
      <c r="ASZ4" s="146"/>
      <c r="ATA4" s="146"/>
      <c r="ATB4" s="146"/>
      <c r="ATC4" s="146"/>
      <c r="ATD4" s="146"/>
      <c r="ATE4" s="146"/>
      <c r="ATF4" s="146"/>
      <c r="ATG4" s="146"/>
      <c r="ATH4" s="146"/>
      <c r="ATI4" s="146"/>
      <c r="ATJ4" s="146"/>
      <c r="ATK4" s="146"/>
      <c r="ATL4" s="146"/>
      <c r="ATM4" s="146"/>
      <c r="ATN4" s="146"/>
      <c r="ATO4" s="146"/>
      <c r="ATP4" s="146"/>
      <c r="ATQ4" s="146"/>
      <c r="ATR4" s="146"/>
      <c r="ATS4" s="146"/>
      <c r="ATT4" s="146"/>
      <c r="ATU4" s="146"/>
      <c r="ATV4" s="146"/>
      <c r="ATW4" s="146"/>
      <c r="ATX4" s="146"/>
      <c r="ATY4" s="146"/>
      <c r="ATZ4" s="146"/>
      <c r="AUA4" s="146"/>
      <c r="AUB4" s="146"/>
      <c r="AUC4" s="146"/>
      <c r="AUD4" s="146"/>
      <c r="AUE4" s="146"/>
      <c r="AUF4" s="146"/>
      <c r="AUG4" s="146"/>
      <c r="AUH4" s="146"/>
      <c r="AUI4" s="146"/>
      <c r="AUJ4" s="146"/>
      <c r="AUK4" s="146"/>
      <c r="AUL4" s="146">
        <v>12</v>
      </c>
      <c r="AUM4" s="146"/>
      <c r="AUN4" s="146"/>
      <c r="AUO4" s="146"/>
      <c r="AUP4" s="146"/>
      <c r="AUQ4" s="146"/>
      <c r="AUR4" s="146"/>
      <c r="AUS4" s="146"/>
      <c r="AUT4" s="146"/>
      <c r="AUU4" s="146"/>
      <c r="AUV4" s="146"/>
      <c r="AUW4" s="146"/>
      <c r="AUX4" s="146"/>
      <c r="AUY4" s="146"/>
      <c r="AUZ4" s="146"/>
      <c r="AVA4" s="146"/>
      <c r="AVB4" s="146"/>
      <c r="AVC4" s="146"/>
      <c r="AVD4" s="146"/>
      <c r="AVE4" s="146"/>
      <c r="AVF4" s="146"/>
      <c r="AVG4" s="146"/>
      <c r="AVH4" s="146"/>
      <c r="AVI4" s="146"/>
      <c r="AVJ4" s="146"/>
      <c r="AVK4" s="146"/>
      <c r="AVL4" s="146"/>
      <c r="AVM4" s="146"/>
      <c r="AVN4" s="146"/>
      <c r="AVO4" s="146"/>
      <c r="AVP4" s="146"/>
      <c r="AVQ4" s="146"/>
      <c r="AVR4" s="146"/>
      <c r="AVS4" s="146"/>
      <c r="AVT4" s="146"/>
      <c r="AVU4" s="146"/>
      <c r="AVV4" s="146"/>
      <c r="AVW4" s="146"/>
      <c r="AVX4" s="146"/>
      <c r="AVY4" s="146"/>
      <c r="AVZ4" s="146"/>
      <c r="AWA4" s="146"/>
      <c r="AWB4" s="146"/>
      <c r="AWC4" s="146"/>
      <c r="AWD4" s="146"/>
      <c r="AWE4" s="146"/>
      <c r="AWF4" s="146"/>
      <c r="AWG4" s="146"/>
      <c r="AWH4" s="146"/>
      <c r="AWI4" s="146"/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>
        <v>3</v>
      </c>
      <c r="AWV4" s="146"/>
      <c r="AWW4" s="146"/>
      <c r="AWX4" s="146"/>
      <c r="AWY4" s="146"/>
      <c r="AWZ4" s="146"/>
      <c r="AXA4" s="146"/>
      <c r="AXB4" s="146"/>
      <c r="AXC4" s="146"/>
      <c r="AXD4" s="146"/>
      <c r="AXE4" s="146"/>
      <c r="AXF4" s="146"/>
      <c r="AXG4" s="146"/>
      <c r="AXH4" s="146"/>
      <c r="AXI4" s="146"/>
      <c r="AXJ4" s="146"/>
      <c r="AXK4" s="146"/>
      <c r="AXL4" s="146"/>
      <c r="AXM4" s="146"/>
      <c r="AXN4" s="146"/>
      <c r="AXO4" s="146"/>
      <c r="AXP4" s="146"/>
      <c r="AXQ4" s="146"/>
      <c r="AXR4" s="146"/>
      <c r="AXS4" s="146"/>
      <c r="AXT4" s="146"/>
      <c r="AXU4" s="146"/>
      <c r="AXV4" s="146"/>
      <c r="AXW4" s="146"/>
      <c r="AXX4" s="146"/>
      <c r="AXY4" s="146"/>
      <c r="AXZ4" s="146"/>
      <c r="AYA4" s="146"/>
      <c r="AYB4" s="146"/>
      <c r="AYC4" s="146"/>
      <c r="AYD4" s="146"/>
      <c r="AYE4" s="146"/>
      <c r="AYF4" s="146"/>
      <c r="AYG4" s="146"/>
      <c r="AYH4" s="146"/>
      <c r="AYI4" s="146"/>
      <c r="AYJ4" s="146"/>
      <c r="AYK4" s="146"/>
      <c r="AYL4" s="146"/>
      <c r="AYM4" s="146"/>
      <c r="AYN4" s="146"/>
      <c r="AYO4" s="146"/>
      <c r="AYP4" s="146"/>
      <c r="AYQ4" s="146"/>
      <c r="AYR4" s="146"/>
      <c r="AYS4" s="146"/>
      <c r="AYT4" s="146"/>
      <c r="AYU4" s="146"/>
      <c r="AYV4" s="146"/>
      <c r="AYW4" s="146"/>
      <c r="AYX4" s="146"/>
      <c r="AYY4" s="146"/>
      <c r="AYZ4" s="146"/>
      <c r="AZA4" s="146"/>
      <c r="AZB4" s="146"/>
      <c r="AZC4" s="146"/>
      <c r="AZD4" s="146"/>
      <c r="AZE4" s="146"/>
      <c r="AZF4" s="146"/>
      <c r="AZG4" s="146"/>
      <c r="AZH4" s="146">
        <v>6</v>
      </c>
      <c r="AZI4" s="146"/>
      <c r="AZJ4" s="146"/>
      <c r="AZK4" s="146"/>
      <c r="AZL4" s="146"/>
      <c r="AZM4" s="146"/>
      <c r="AZN4" s="146"/>
      <c r="AZO4" s="146"/>
      <c r="AZP4" s="146"/>
      <c r="AZQ4" s="146"/>
      <c r="AZR4" s="146"/>
      <c r="AZS4" s="146"/>
      <c r="AZT4" s="146"/>
      <c r="AZU4" s="146"/>
      <c r="AZV4" s="146"/>
      <c r="AZW4" s="146"/>
      <c r="AZX4" s="146"/>
      <c r="AZY4" s="146"/>
      <c r="AZZ4" s="146"/>
      <c r="BAA4" s="146"/>
      <c r="BAB4" s="146"/>
      <c r="BAC4" s="146"/>
      <c r="BAD4" s="146"/>
      <c r="BAE4" s="146"/>
      <c r="BAF4" s="146"/>
      <c r="BAG4" s="146"/>
      <c r="BAH4" s="146"/>
      <c r="BAI4" s="146"/>
      <c r="BAJ4" s="146"/>
      <c r="BAK4" s="146"/>
      <c r="BAL4" s="146"/>
      <c r="BAM4" s="146"/>
      <c r="BAN4" s="146"/>
      <c r="BAO4" s="146"/>
      <c r="BAP4" s="146"/>
      <c r="BAQ4" s="146"/>
      <c r="BAR4" s="146"/>
      <c r="BAS4" s="146"/>
      <c r="BAT4" s="146"/>
      <c r="BAU4" s="146"/>
      <c r="BAV4" s="146"/>
      <c r="BAW4" s="146"/>
      <c r="BAX4" s="146"/>
      <c r="BAY4" s="146"/>
      <c r="BAZ4" s="146"/>
      <c r="BBA4" s="146"/>
      <c r="BBB4" s="146"/>
      <c r="BBC4" s="146"/>
      <c r="BBD4" s="146"/>
      <c r="BBE4" s="146"/>
      <c r="BBF4" s="146"/>
      <c r="BBG4" s="146"/>
      <c r="BBH4" s="146"/>
      <c r="BBI4" s="146"/>
      <c r="BBJ4" s="146"/>
      <c r="BBK4" s="146"/>
      <c r="BBL4" s="146"/>
      <c r="BBM4" s="146"/>
      <c r="BBN4" s="146"/>
      <c r="BBO4" s="150"/>
      <c r="BBP4" s="146">
        <v>9</v>
      </c>
      <c r="BBQ4" s="146"/>
      <c r="BBR4" s="146"/>
      <c r="BBS4" s="146"/>
      <c r="BBT4" s="146"/>
      <c r="BBU4" s="146"/>
      <c r="BBV4" s="146"/>
      <c r="BBW4" s="146"/>
      <c r="BBX4" s="146"/>
      <c r="BBY4" s="146"/>
      <c r="BBZ4" s="146"/>
      <c r="BCA4" s="146"/>
      <c r="BCB4" s="146"/>
      <c r="BCC4" s="146"/>
      <c r="BCD4" s="146"/>
      <c r="BCE4" s="146"/>
      <c r="BCF4" s="146"/>
      <c r="BCG4" s="146"/>
      <c r="BCH4" s="146"/>
      <c r="BCI4" s="146"/>
      <c r="BCJ4" s="146"/>
      <c r="BCK4" s="146"/>
      <c r="BCL4" s="146"/>
      <c r="BCM4" s="146"/>
      <c r="BCN4" s="146"/>
      <c r="BCO4" s="146"/>
      <c r="BCP4" s="146"/>
      <c r="BCQ4" s="146"/>
      <c r="BCR4" s="146"/>
      <c r="BCS4" s="146"/>
      <c r="BCT4" s="146"/>
      <c r="BCU4" s="146"/>
      <c r="BCV4" s="146"/>
      <c r="BCW4" s="146"/>
      <c r="BCX4" s="146"/>
      <c r="BCY4" s="146"/>
      <c r="BCZ4" s="146"/>
      <c r="BDA4" s="146"/>
      <c r="BDB4" s="146"/>
      <c r="BDC4" s="146"/>
      <c r="BDD4" s="146"/>
      <c r="BDE4" s="146"/>
      <c r="BDF4" s="146"/>
      <c r="BDG4" s="146"/>
      <c r="BDH4" s="146"/>
      <c r="BDI4" s="146"/>
      <c r="BDJ4" s="146"/>
      <c r="BDK4" s="146"/>
      <c r="BDL4" s="146"/>
      <c r="BDM4" s="146"/>
      <c r="BDN4" s="146"/>
      <c r="BDO4" s="146"/>
      <c r="BDP4" s="146"/>
      <c r="BDQ4" s="146"/>
      <c r="BDR4" s="146"/>
      <c r="BDS4" s="146"/>
      <c r="BDT4" s="146"/>
      <c r="BDU4" s="146"/>
      <c r="BDV4" s="146"/>
      <c r="BDW4" s="146"/>
      <c r="BDX4" s="146"/>
      <c r="BDY4" s="146"/>
      <c r="BDZ4" s="146"/>
      <c r="BEA4" s="146">
        <v>12</v>
      </c>
      <c r="BEB4" s="146"/>
      <c r="BEC4" s="146"/>
      <c r="BED4" s="146"/>
      <c r="BEE4" s="146"/>
      <c r="BEF4" s="146"/>
      <c r="BEG4" s="146"/>
      <c r="BEH4" s="146"/>
      <c r="BEI4" s="146"/>
      <c r="BEJ4" s="146"/>
      <c r="BEK4" s="146"/>
      <c r="BEL4" s="146"/>
      <c r="BEM4" s="146"/>
      <c r="BEN4" s="146"/>
      <c r="BEO4" s="146"/>
      <c r="BEP4" s="146"/>
      <c r="BEQ4" s="146"/>
      <c r="BER4" s="146"/>
      <c r="BES4" s="146"/>
      <c r="BET4" s="146"/>
      <c r="BEU4" s="146"/>
      <c r="BEV4" s="146"/>
      <c r="BEW4" s="406" t="s">
        <v>145</v>
      </c>
      <c r="BEX4" s="406"/>
      <c r="BEY4" s="406"/>
      <c r="BEZ4" s="406"/>
      <c r="BFA4" s="406"/>
      <c r="BFB4" s="406"/>
      <c r="BFC4" s="406"/>
      <c r="BFD4" s="406"/>
      <c r="BFE4" s="406"/>
      <c r="BFF4" s="406"/>
      <c r="BFG4" s="406"/>
      <c r="BFH4" s="406"/>
      <c r="BFI4" s="406"/>
      <c r="BFJ4" s="406"/>
      <c r="BFK4" s="406"/>
      <c r="BFL4" s="406"/>
      <c r="BFM4" s="406"/>
      <c r="BFN4" s="406"/>
      <c r="BFO4" s="406"/>
      <c r="BFP4" s="406"/>
      <c r="BFQ4" s="406"/>
      <c r="BFR4" s="406"/>
      <c r="BFS4" s="406"/>
      <c r="BFT4" s="406"/>
      <c r="BFU4" s="406"/>
      <c r="BFV4" s="406"/>
      <c r="BFW4" s="406"/>
      <c r="BFX4" s="406"/>
      <c r="BFY4" s="406"/>
      <c r="BFZ4" s="406"/>
      <c r="BGA4" s="406"/>
      <c r="BGB4" s="406"/>
      <c r="BGC4" s="406"/>
      <c r="BGD4" s="406"/>
      <c r="BGE4" s="406"/>
      <c r="BGF4" s="406"/>
      <c r="BGG4" s="406"/>
      <c r="BGH4" s="406"/>
      <c r="BGI4" s="406"/>
      <c r="BGJ4" s="406">
        <v>3</v>
      </c>
      <c r="BGK4" s="406"/>
      <c r="BGL4" s="406"/>
      <c r="BGM4" s="406"/>
      <c r="BGN4" s="406"/>
      <c r="BGO4" s="406"/>
      <c r="BGP4" s="406"/>
      <c r="BGQ4" s="406"/>
      <c r="BGR4" s="406"/>
      <c r="BGS4" s="406"/>
      <c r="BGT4" s="406"/>
      <c r="BGU4" s="406"/>
      <c r="BGV4" s="406"/>
      <c r="BGW4" s="406"/>
      <c r="BGX4" s="406"/>
      <c r="BGY4" s="406"/>
      <c r="BGZ4" s="406"/>
      <c r="BHA4" s="406"/>
      <c r="BHB4" s="406"/>
      <c r="BHC4" s="406"/>
      <c r="BHD4" s="406"/>
      <c r="BHE4" s="406"/>
      <c r="BHF4" s="406"/>
      <c r="BHG4" s="406"/>
      <c r="BHH4" s="406"/>
      <c r="BHI4" s="406"/>
      <c r="BHJ4" s="406"/>
      <c r="BHK4" s="406"/>
      <c r="BHL4" s="406"/>
      <c r="BHM4" s="406"/>
      <c r="BHN4" s="406"/>
      <c r="BHO4" s="406"/>
      <c r="BHP4" s="406"/>
      <c r="BHQ4" s="406"/>
      <c r="BHR4" s="406"/>
      <c r="BHS4" s="406"/>
      <c r="BHT4" s="406"/>
      <c r="BHU4" s="406"/>
      <c r="BHV4" s="406"/>
      <c r="BHW4" s="406"/>
      <c r="BHX4" s="406"/>
      <c r="BHY4" s="406"/>
      <c r="BHZ4" s="406"/>
      <c r="BIA4" s="406"/>
      <c r="BIB4" s="406"/>
      <c r="BIC4" s="406"/>
      <c r="BID4" s="406"/>
      <c r="BIE4" s="406"/>
      <c r="BIF4" s="406"/>
      <c r="BIG4" s="406"/>
      <c r="BIH4" s="406"/>
      <c r="BII4" s="406"/>
      <c r="BIJ4" s="406"/>
      <c r="BIK4" s="406"/>
      <c r="BIL4" s="406"/>
      <c r="BIM4" s="406"/>
      <c r="BIN4" s="406"/>
      <c r="BIO4" s="406"/>
      <c r="BIP4" s="406"/>
      <c r="BIQ4" s="406"/>
      <c r="BIR4" s="406"/>
      <c r="BIS4" s="406"/>
      <c r="BIT4" s="406"/>
      <c r="BIU4" s="406"/>
      <c r="BIV4" s="406">
        <v>6</v>
      </c>
      <c r="BIW4" s="406"/>
      <c r="BIX4" s="406"/>
      <c r="BIY4" s="406"/>
      <c r="BIZ4" s="406"/>
      <c r="BJA4" s="406"/>
      <c r="BJB4" s="406"/>
      <c r="BJC4" s="406"/>
      <c r="BJD4" s="406"/>
      <c r="BJE4" s="406"/>
      <c r="BJF4" s="406"/>
      <c r="BJG4" s="406"/>
      <c r="BJH4" s="406"/>
      <c r="BJI4" s="406"/>
      <c r="BJJ4" s="406"/>
      <c r="BJK4" s="406"/>
      <c r="BJL4" s="406"/>
      <c r="BJM4" s="406"/>
      <c r="BJN4" s="406"/>
      <c r="BJO4" s="406"/>
      <c r="BJP4" s="406"/>
      <c r="BJQ4" s="406"/>
      <c r="BJR4" s="406"/>
      <c r="BJS4" s="406"/>
      <c r="BJT4" s="406"/>
      <c r="BJU4" s="406"/>
      <c r="BJV4" s="406"/>
      <c r="BJW4" s="406"/>
      <c r="BJX4" s="406"/>
      <c r="BJY4" s="406"/>
      <c r="BJZ4" s="406"/>
      <c r="BKA4" s="406"/>
      <c r="BKB4" s="406"/>
      <c r="BKC4" s="406"/>
      <c r="BKD4" s="406"/>
      <c r="BKE4" s="406"/>
      <c r="BKF4" s="406"/>
      <c r="BKG4" s="406"/>
      <c r="BKH4" s="406"/>
      <c r="BKI4" s="406"/>
      <c r="BKJ4" s="406"/>
      <c r="BKK4" s="406"/>
      <c r="BKL4" s="406"/>
      <c r="BKM4" s="406"/>
      <c r="BKN4" s="406"/>
      <c r="BKO4" s="406"/>
      <c r="BKP4" s="406"/>
      <c r="BKQ4" s="406"/>
      <c r="BKR4" s="406"/>
      <c r="BKS4" s="406"/>
      <c r="BKT4" s="406"/>
      <c r="BKU4" s="406"/>
      <c r="BKV4" s="406" t="s">
        <v>145</v>
      </c>
      <c r="BKW4" s="406"/>
      <c r="BKX4" s="406"/>
      <c r="BKY4" s="406"/>
      <c r="BKZ4" s="406"/>
      <c r="BLA4" s="406"/>
      <c r="BLB4" s="406"/>
      <c r="BLC4" s="406"/>
      <c r="BLD4" s="406">
        <v>9</v>
      </c>
      <c r="BLE4" s="406"/>
      <c r="BLF4" s="406"/>
      <c r="BLG4" s="406"/>
      <c r="BLH4" s="406"/>
      <c r="BLI4" s="406"/>
      <c r="BLJ4" s="406"/>
      <c r="BLK4" s="406"/>
      <c r="BLL4" s="406"/>
      <c r="BLM4" s="406"/>
      <c r="BLN4" s="406"/>
      <c r="BLO4" s="406"/>
      <c r="BLP4" s="406"/>
      <c r="BLQ4" s="406"/>
      <c r="BLR4" s="406"/>
      <c r="BLS4" s="406"/>
      <c r="BLT4" s="406"/>
      <c r="BLU4" s="406"/>
      <c r="BLV4" s="406"/>
      <c r="BLW4" s="406"/>
      <c r="BLX4" s="406"/>
      <c r="BLY4" s="406"/>
      <c r="BLZ4" s="406"/>
      <c r="BMA4" s="406"/>
      <c r="BMB4" s="406"/>
      <c r="BMC4" s="406"/>
      <c r="BMD4" s="406"/>
      <c r="BME4" s="406"/>
      <c r="BMF4" s="406"/>
      <c r="BMG4" s="406"/>
      <c r="BMH4" s="406"/>
      <c r="BMI4" s="406"/>
      <c r="BMJ4" s="406"/>
      <c r="BMK4" s="406"/>
      <c r="BML4" s="406"/>
      <c r="BMM4" s="406"/>
      <c r="BMN4" s="406"/>
      <c r="BMO4" s="406"/>
      <c r="BMP4" s="406"/>
      <c r="BMQ4" s="406"/>
      <c r="BMR4" s="406"/>
      <c r="BMS4" s="406"/>
      <c r="BMT4" s="406"/>
      <c r="BMU4" s="406"/>
      <c r="BMV4" s="406"/>
      <c r="BMW4" s="406"/>
      <c r="BMX4" s="406"/>
      <c r="BMY4" s="406"/>
      <c r="BMZ4" s="406"/>
      <c r="BNA4" s="406"/>
      <c r="BNB4" s="406"/>
      <c r="BNC4" s="406"/>
      <c r="BND4" s="406"/>
      <c r="BNE4" s="406"/>
      <c r="BNF4" s="406">
        <v>1</v>
      </c>
      <c r="BNG4" s="406"/>
      <c r="BNH4" s="406"/>
      <c r="BNI4" s="406"/>
      <c r="BNJ4" s="406"/>
      <c r="BNK4" s="406"/>
      <c r="BNL4" s="406"/>
      <c r="BNM4" s="406"/>
      <c r="BNN4" s="406" t="s">
        <v>145</v>
      </c>
      <c r="BNO4" s="406">
        <v>2</v>
      </c>
      <c r="BNP4" s="406"/>
      <c r="BNQ4" s="406"/>
      <c r="BNR4" s="406"/>
      <c r="BNS4" s="406"/>
      <c r="BNT4" s="406"/>
      <c r="BNU4" s="406"/>
      <c r="BNV4" s="406"/>
      <c r="BNW4" s="406"/>
      <c r="BNX4" s="406"/>
      <c r="BNY4" s="406"/>
      <c r="BNZ4" s="406"/>
      <c r="BOA4" s="406"/>
      <c r="BOB4" s="406"/>
      <c r="BOC4" s="406"/>
      <c r="BOD4" s="406"/>
      <c r="BOE4" s="406"/>
      <c r="BOF4" s="406"/>
      <c r="BOG4" s="406"/>
      <c r="BOH4" s="406"/>
      <c r="BOI4" s="406"/>
      <c r="BOJ4" s="406"/>
      <c r="BOK4" s="406"/>
      <c r="BOL4" s="406"/>
      <c r="BOM4" s="406"/>
      <c r="BON4" s="406"/>
      <c r="BOO4" s="406"/>
      <c r="BOP4" s="406"/>
      <c r="BOQ4" s="406"/>
      <c r="BOR4" s="406"/>
      <c r="BOS4" s="406"/>
      <c r="BOT4" s="406"/>
      <c r="BOU4" s="406"/>
      <c r="BOV4" s="406"/>
      <c r="BOW4" s="406"/>
      <c r="BOX4" s="406"/>
      <c r="BOY4" s="406"/>
      <c r="BOZ4" s="406"/>
      <c r="BPA4" s="406"/>
      <c r="BPB4" s="406"/>
      <c r="BPC4" s="406"/>
      <c r="BPD4" s="406"/>
      <c r="BPE4" s="406"/>
      <c r="BPF4" s="406"/>
      <c r="BPG4" s="406"/>
      <c r="BPH4" s="406"/>
      <c r="BPI4" s="406"/>
      <c r="BPJ4" s="406"/>
      <c r="BPK4" s="406"/>
      <c r="BPL4" s="406"/>
      <c r="BPM4" s="406"/>
      <c r="BPN4" s="406"/>
      <c r="BPO4" s="406"/>
      <c r="BPP4" s="406"/>
      <c r="BPQ4" s="406"/>
      <c r="BPR4" s="406"/>
      <c r="BPS4" s="406"/>
      <c r="BPT4" s="406"/>
      <c r="BPU4" s="406"/>
      <c r="BPV4" s="406"/>
      <c r="BPW4" s="406">
        <v>3</v>
      </c>
      <c r="BPX4" s="406"/>
      <c r="BPY4" s="406"/>
      <c r="BPZ4" s="406"/>
      <c r="BQA4" s="406"/>
      <c r="BQB4" s="406"/>
      <c r="BQC4" s="406"/>
      <c r="BQD4" s="406"/>
      <c r="BQE4" s="406"/>
      <c r="BQF4" s="406"/>
      <c r="BQG4" s="406"/>
      <c r="BQH4" s="406"/>
      <c r="BQI4" s="406"/>
      <c r="BQJ4" s="406"/>
      <c r="BQK4" s="406"/>
      <c r="BQL4" s="406"/>
      <c r="BQM4" s="406"/>
      <c r="BQN4" s="406"/>
      <c r="BQO4" s="406"/>
      <c r="BQP4" s="406"/>
      <c r="BQQ4" s="406"/>
      <c r="BQR4" s="406"/>
      <c r="BQS4" s="406"/>
      <c r="BQT4" s="406"/>
      <c r="BQU4" s="406"/>
      <c r="BQV4" s="406"/>
      <c r="BQW4" s="406"/>
      <c r="BQX4" s="406"/>
      <c r="BQY4" s="406"/>
      <c r="BQZ4" s="406"/>
      <c r="BRA4" s="406"/>
      <c r="BRB4" s="406"/>
      <c r="BRC4" s="406"/>
      <c r="BRD4" s="406"/>
      <c r="BRE4" s="406"/>
      <c r="BRF4" s="406"/>
      <c r="BRG4" s="406"/>
      <c r="BRH4" s="406"/>
      <c r="BRI4" s="406"/>
      <c r="BRJ4" s="406"/>
      <c r="BRK4" s="406"/>
      <c r="BRL4" s="406"/>
      <c r="BRM4" s="406"/>
      <c r="BRN4" s="406"/>
      <c r="BRO4" s="406"/>
      <c r="BRP4" s="406"/>
      <c r="BRQ4" s="406"/>
      <c r="BRR4" s="406"/>
      <c r="BRS4" s="406"/>
      <c r="BRT4" s="406"/>
      <c r="BRU4" s="406"/>
      <c r="BRV4" s="406"/>
      <c r="BRW4" s="406"/>
      <c r="BRX4" s="406"/>
      <c r="BRY4" s="406"/>
      <c r="BRZ4" s="406"/>
      <c r="BSA4" s="406"/>
      <c r="BSB4" s="407"/>
      <c r="BSC4" s="406"/>
      <c r="BSD4" s="406"/>
      <c r="BSE4" s="406"/>
      <c r="BSF4" s="406"/>
      <c r="BSG4" s="406"/>
      <c r="BSH4" s="406"/>
      <c r="BSI4" s="406"/>
      <c r="BSJ4" s="406">
        <v>6</v>
      </c>
      <c r="BSK4" s="406"/>
      <c r="BSL4" s="406"/>
      <c r="BSM4" s="406"/>
      <c r="BSN4" s="406"/>
      <c r="BSO4" s="406"/>
      <c r="BSP4" s="406"/>
      <c r="BSQ4" s="406"/>
      <c r="BSR4" s="406"/>
      <c r="BSS4" s="406"/>
      <c r="BST4" s="406"/>
      <c r="BSU4" s="406"/>
      <c r="BSV4" s="406"/>
      <c r="BSW4" s="406"/>
      <c r="BSX4" s="406"/>
      <c r="BSY4" s="406"/>
      <c r="BSZ4" s="406"/>
      <c r="BTA4" s="406"/>
      <c r="BTB4" s="406"/>
      <c r="BTC4" s="406"/>
      <c r="BTD4" s="406"/>
      <c r="BTE4" s="406"/>
      <c r="BTF4" s="406"/>
      <c r="BTG4" s="406"/>
      <c r="BTH4" s="406"/>
      <c r="BTI4" s="406"/>
      <c r="BTJ4" s="406"/>
      <c r="BTK4" s="406"/>
      <c r="BTL4" s="406"/>
      <c r="BTM4" s="406"/>
      <c r="BTN4" s="406"/>
      <c r="BTO4" s="406"/>
      <c r="BTP4" s="406"/>
      <c r="BTQ4" s="406"/>
      <c r="BTR4" s="406"/>
      <c r="BTS4" s="406"/>
      <c r="BTT4" s="406"/>
      <c r="BTU4" s="406"/>
      <c r="BTV4" s="406"/>
      <c r="BTW4" s="406"/>
      <c r="BTX4" s="406"/>
      <c r="BTY4" s="406"/>
      <c r="BTZ4" s="406"/>
      <c r="BUA4" s="406"/>
      <c r="BUB4" s="406"/>
      <c r="BUC4" s="406"/>
      <c r="BUD4" s="406"/>
      <c r="BUE4" s="406"/>
      <c r="BUF4" s="406"/>
      <c r="BUG4" s="406"/>
      <c r="BUH4" s="406"/>
      <c r="BUI4" s="406"/>
      <c r="BUJ4" s="406"/>
      <c r="BUK4" s="406"/>
      <c r="BUL4" s="406"/>
      <c r="BUM4" s="406"/>
      <c r="BUN4" s="406"/>
      <c r="BUO4" s="406"/>
      <c r="BUP4" s="406"/>
      <c r="BUQ4" s="406"/>
      <c r="BUR4" s="406"/>
      <c r="BUS4" s="406">
        <v>9</v>
      </c>
      <c r="BUT4" s="406"/>
      <c r="BUU4" s="406"/>
      <c r="BUV4" s="406"/>
      <c r="BUW4" s="406"/>
      <c r="BUX4" s="406"/>
      <c r="BUY4" s="406"/>
      <c r="BUZ4" s="406"/>
      <c r="BVA4" s="406"/>
      <c r="BVB4" s="406"/>
      <c r="BVC4" s="406"/>
      <c r="BVD4" s="406"/>
      <c r="BVE4" s="406"/>
      <c r="BVF4" s="406"/>
      <c r="BVG4" s="406"/>
      <c r="BVH4" s="406"/>
      <c r="BVI4" s="406"/>
      <c r="BVJ4" s="406"/>
      <c r="BVK4" s="406"/>
      <c r="BVL4" s="406"/>
      <c r="BVM4" s="406"/>
      <c r="BVN4" s="406"/>
      <c r="BVO4" s="406"/>
      <c r="BVP4" s="406"/>
      <c r="BVQ4" s="406"/>
      <c r="BVR4" s="406"/>
      <c r="BVS4" s="406"/>
      <c r="BVT4" s="406"/>
      <c r="BVU4" s="406"/>
      <c r="BVV4" s="406"/>
      <c r="BVW4" s="406"/>
      <c r="BVX4" s="406"/>
      <c r="BVY4" s="406"/>
      <c r="BVZ4" s="406"/>
      <c r="BWA4" s="406"/>
      <c r="BWB4" s="406"/>
      <c r="BWC4" s="406"/>
      <c r="BWD4" s="406"/>
      <c r="BWE4" s="406"/>
      <c r="BWF4" s="406"/>
      <c r="BWG4" s="406"/>
      <c r="BWH4" s="406"/>
      <c r="BWI4" s="406"/>
      <c r="BWJ4" s="406"/>
      <c r="BWK4" s="406"/>
      <c r="BWL4" s="406"/>
      <c r="BWM4" s="406"/>
      <c r="BWN4" s="406"/>
      <c r="BWO4" s="406"/>
      <c r="BWP4" s="406"/>
      <c r="BWQ4" s="406"/>
      <c r="BWR4" s="406"/>
      <c r="BWS4" s="406">
        <v>1</v>
      </c>
      <c r="BWT4" s="406"/>
      <c r="BWU4" s="406"/>
      <c r="BWV4" s="406"/>
      <c r="BWW4" s="406"/>
      <c r="BWX4" s="406"/>
      <c r="BWY4" s="406"/>
      <c r="BWZ4" s="406"/>
      <c r="BXA4" s="406"/>
      <c r="BXB4" s="406"/>
      <c r="BXC4" s="406">
        <v>2</v>
      </c>
      <c r="BXD4" s="406"/>
      <c r="BXE4" s="406"/>
      <c r="BXF4" s="406"/>
      <c r="BXG4" s="406"/>
      <c r="BXH4" s="406"/>
      <c r="BXI4" s="406"/>
      <c r="BXJ4" s="406"/>
      <c r="BXK4" s="406"/>
      <c r="BXL4" s="406"/>
      <c r="BXM4" s="406"/>
      <c r="BXN4" s="406"/>
      <c r="BXO4" s="406"/>
      <c r="BXP4" s="406"/>
      <c r="BXQ4" s="406"/>
      <c r="BXR4" s="406"/>
      <c r="BXS4" s="406"/>
      <c r="BXT4" s="406"/>
      <c r="BXU4" s="406"/>
      <c r="BXV4" s="406"/>
      <c r="BXW4" s="406"/>
      <c r="BXX4" s="406"/>
      <c r="BXY4" s="406"/>
      <c r="BXZ4" s="406"/>
      <c r="BYA4" s="406"/>
      <c r="BYB4" s="406"/>
      <c r="BYC4" s="406"/>
      <c r="BYD4" s="406"/>
      <c r="BYE4" s="406"/>
      <c r="BYF4" s="406"/>
      <c r="BYG4" s="406"/>
      <c r="BYH4" s="406"/>
      <c r="BYI4" s="406"/>
      <c r="BYJ4" s="406"/>
      <c r="BYK4" s="406"/>
      <c r="BYL4" s="406"/>
      <c r="BYM4" s="406"/>
      <c r="BYN4" s="406"/>
      <c r="BYO4" s="406"/>
      <c r="BYP4" s="406"/>
      <c r="BYQ4" s="406"/>
      <c r="BYR4" s="406"/>
      <c r="BYS4" s="406"/>
      <c r="BYT4" s="406"/>
      <c r="BYU4" s="406"/>
      <c r="BYV4" s="406"/>
      <c r="BYW4" s="406"/>
      <c r="BYX4" s="406"/>
      <c r="BYY4" s="406"/>
      <c r="BYZ4" s="406"/>
      <c r="BZA4" s="406"/>
      <c r="BZB4" s="406"/>
      <c r="BZC4" s="406"/>
      <c r="BZD4" s="406"/>
      <c r="BZE4" s="406"/>
      <c r="BZF4" s="406"/>
      <c r="BZG4" s="406"/>
      <c r="BZH4" s="406"/>
      <c r="BZI4" s="406"/>
      <c r="BZJ4" s="406"/>
      <c r="BZK4" s="406"/>
      <c r="BZL4" s="406"/>
      <c r="BZM4" s="406">
        <v>3</v>
      </c>
      <c r="BZN4" s="406"/>
      <c r="BZO4" s="406"/>
      <c r="BZP4" s="406"/>
      <c r="BZQ4" s="406"/>
      <c r="BZR4" s="406"/>
      <c r="BZS4" s="406"/>
      <c r="BZT4" s="406"/>
      <c r="BZU4" s="406"/>
      <c r="BZV4" s="406"/>
      <c r="BZW4" s="406"/>
      <c r="BZX4" s="406"/>
      <c r="BZY4" s="406"/>
      <c r="BZZ4" s="406"/>
      <c r="CAA4" s="406"/>
      <c r="CAB4" s="406"/>
      <c r="CAC4" s="406"/>
      <c r="CAD4" s="406"/>
      <c r="CAE4" s="406"/>
      <c r="CAF4" s="406"/>
      <c r="CAG4" s="406"/>
      <c r="CAH4" s="406"/>
      <c r="CAI4" s="406"/>
      <c r="CAJ4" s="406"/>
      <c r="CAK4" s="406"/>
      <c r="CAL4" s="406"/>
      <c r="CAM4" s="406"/>
      <c r="CAN4" s="406"/>
      <c r="CAO4" s="406"/>
      <c r="CAP4" s="406"/>
      <c r="CAQ4" s="406"/>
      <c r="CAR4" s="406"/>
      <c r="CAS4" s="406"/>
      <c r="CAT4" s="406"/>
      <c r="CAU4" s="406"/>
      <c r="CAV4" s="406"/>
      <c r="CAW4" s="406"/>
      <c r="CAX4" s="406"/>
      <c r="CAY4" s="406"/>
      <c r="CAZ4" s="406"/>
      <c r="CBA4" s="406"/>
      <c r="CBB4" s="406"/>
      <c r="CBC4" s="406"/>
      <c r="CBD4" s="406"/>
      <c r="CBE4" s="406"/>
      <c r="CBF4" s="406"/>
      <c r="CBG4" s="406"/>
      <c r="CBH4" s="406"/>
      <c r="CBI4" s="406"/>
      <c r="CBJ4" s="406"/>
      <c r="CBK4" s="406"/>
      <c r="CBL4" s="406"/>
      <c r="CBM4" s="406"/>
      <c r="CBN4" s="406"/>
      <c r="CBO4" s="406"/>
      <c r="CBP4" s="406"/>
      <c r="CBQ4" s="406"/>
      <c r="CBR4" s="406"/>
      <c r="CBS4" s="406"/>
      <c r="CBT4" s="406"/>
      <c r="CBU4" s="406"/>
      <c r="CBV4" s="406"/>
      <c r="CBW4" s="406"/>
      <c r="CBX4" s="406"/>
      <c r="CBY4" s="406"/>
      <c r="CBZ4" s="406">
        <v>6</v>
      </c>
      <c r="CCA4" s="406"/>
      <c r="CCB4" s="406"/>
      <c r="CCC4" s="406"/>
      <c r="CCD4" s="406"/>
      <c r="CCE4" s="406"/>
      <c r="CCF4" s="406"/>
      <c r="CCG4" s="406"/>
      <c r="CCH4" s="406"/>
      <c r="CCI4" s="406"/>
      <c r="CCJ4" s="406"/>
      <c r="CCK4" s="406"/>
      <c r="CCL4" s="406"/>
      <c r="CCM4" s="406"/>
      <c r="CCN4" s="406"/>
      <c r="CCO4" s="406"/>
      <c r="CCP4" s="406"/>
      <c r="CCQ4" s="406"/>
      <c r="CCR4" s="406"/>
      <c r="CCS4" s="406"/>
      <c r="CCT4" s="406"/>
      <c r="CCU4" s="406"/>
      <c r="CCV4" s="406"/>
      <c r="CCW4" s="406"/>
      <c r="CCX4" s="406"/>
      <c r="CCY4" s="406"/>
      <c r="CCZ4" s="406"/>
      <c r="CDA4" s="406"/>
      <c r="CDB4" s="406"/>
      <c r="CDC4" s="406"/>
      <c r="CDD4" s="406"/>
      <c r="CDE4" s="406"/>
      <c r="CDF4" s="406"/>
      <c r="CDG4" s="406"/>
      <c r="CDH4" s="406"/>
      <c r="CDI4" s="406"/>
      <c r="CDJ4" s="406"/>
      <c r="CDK4" s="406"/>
      <c r="CDL4" s="406"/>
      <c r="CDM4" s="406"/>
      <c r="CDN4" s="406"/>
      <c r="CDO4" s="406"/>
      <c r="CDP4" s="406"/>
      <c r="CDQ4" s="406"/>
      <c r="CDR4" s="406"/>
      <c r="CDS4" s="406"/>
      <c r="CDT4" s="406"/>
      <c r="CDU4" s="406"/>
      <c r="CDV4" s="406"/>
      <c r="CDW4" s="406"/>
      <c r="CDX4" s="406"/>
      <c r="CDY4" s="406"/>
      <c r="CDZ4" s="406"/>
      <c r="CEA4" s="406"/>
      <c r="CEB4" s="406"/>
      <c r="CEC4" s="406"/>
      <c r="CED4" s="406"/>
      <c r="CEE4" s="406"/>
      <c r="CEF4" s="406">
        <v>9</v>
      </c>
      <c r="CEG4" s="406"/>
      <c r="CEH4" s="406"/>
      <c r="CEI4" s="406"/>
      <c r="CEJ4" s="406"/>
      <c r="CEK4" s="406"/>
      <c r="CEL4" s="406"/>
      <c r="CEM4" s="406"/>
      <c r="CEN4" s="406"/>
      <c r="CEO4" s="406"/>
      <c r="CEP4" s="406"/>
      <c r="CEQ4" s="406"/>
      <c r="CER4" s="406"/>
      <c r="CES4" s="406"/>
      <c r="CET4" s="406"/>
      <c r="CEU4" s="406"/>
      <c r="CEV4" s="406"/>
      <c r="CEW4" s="406"/>
      <c r="CEX4" s="406"/>
      <c r="CEY4" s="406"/>
      <c r="CEZ4" s="406"/>
      <c r="CFA4" s="406"/>
      <c r="CFB4" s="406"/>
      <c r="CFC4" s="406"/>
      <c r="CFD4" s="406"/>
      <c r="CFE4" s="406"/>
      <c r="CFF4" s="406"/>
      <c r="CFG4" s="406"/>
      <c r="CFH4" s="406"/>
      <c r="CFI4" s="406"/>
      <c r="CFJ4" s="406"/>
      <c r="CFK4" s="406"/>
      <c r="CFL4" s="406"/>
      <c r="CFM4" s="406"/>
      <c r="CFN4" s="406"/>
      <c r="CFO4" s="406"/>
      <c r="CFP4" s="406"/>
      <c r="CFQ4" s="406"/>
      <c r="CFR4" s="406"/>
      <c r="CFS4" s="406"/>
      <c r="CFT4" s="406"/>
      <c r="CFU4" s="406"/>
      <c r="CFV4" s="406"/>
      <c r="CFW4" s="406"/>
      <c r="CFX4" s="406"/>
      <c r="CFY4" s="406"/>
      <c r="CFZ4" s="406"/>
      <c r="CGA4" s="406"/>
      <c r="CGB4" s="406"/>
      <c r="CGC4" s="406"/>
      <c r="CGD4" s="406"/>
      <c r="CGE4" s="406"/>
      <c r="CGF4" s="406"/>
      <c r="CGG4" s="406"/>
      <c r="CGH4" s="406"/>
      <c r="CGI4" s="406">
        <v>1</v>
      </c>
      <c r="CGJ4" s="406"/>
      <c r="CGK4" s="406"/>
      <c r="CGL4" s="406"/>
      <c r="CGM4" s="406"/>
      <c r="CGN4" s="406"/>
      <c r="CGO4" s="406"/>
      <c r="CGP4" s="406"/>
      <c r="CGQ4" s="406"/>
      <c r="CGR4" s="404">
        <v>2</v>
      </c>
      <c r="CGS4" s="406"/>
      <c r="CGT4" s="406"/>
      <c r="CGU4" s="406"/>
      <c r="CGV4" s="406"/>
      <c r="CGW4" s="406"/>
      <c r="CGX4" s="406"/>
      <c r="CGY4" s="406"/>
      <c r="CGZ4" s="406"/>
      <c r="CHA4" s="406"/>
      <c r="CHB4" s="406"/>
      <c r="CHC4" s="406"/>
      <c r="CHD4" s="406"/>
      <c r="CHE4" s="406"/>
      <c r="CHF4" s="406"/>
      <c r="CHG4" s="406"/>
      <c r="CHH4" s="406"/>
      <c r="CHI4" s="406"/>
      <c r="CHJ4" s="406"/>
      <c r="CHK4" s="406"/>
      <c r="CHL4" s="406"/>
      <c r="CHM4" s="406"/>
      <c r="CHN4" s="406"/>
      <c r="CHO4" s="406"/>
      <c r="CHP4" s="406"/>
      <c r="CHQ4" s="406"/>
      <c r="CHR4" s="406"/>
      <c r="CHS4" s="406"/>
      <c r="CHT4" s="406"/>
      <c r="CHU4" s="406"/>
      <c r="CHV4" s="406"/>
      <c r="CHW4" s="406"/>
      <c r="CHX4" s="406"/>
      <c r="CHY4" s="406"/>
      <c r="CHZ4" s="406"/>
      <c r="CIA4" s="406"/>
      <c r="CIB4" s="406"/>
      <c r="CIC4" s="406"/>
      <c r="CID4" s="406"/>
      <c r="CIE4" s="406"/>
      <c r="CIF4" s="406"/>
      <c r="CIG4" s="406"/>
      <c r="CIH4" s="406"/>
      <c r="CII4" s="406"/>
      <c r="CIJ4" s="406"/>
      <c r="CIK4" s="406"/>
      <c r="CIL4" s="406"/>
      <c r="CIM4" s="406"/>
      <c r="CIN4" s="406"/>
      <c r="CIO4" s="406"/>
      <c r="CIP4" s="406"/>
      <c r="CIQ4" s="406"/>
      <c r="CIR4" s="406"/>
      <c r="CIS4" s="406"/>
      <c r="CIT4" s="406"/>
      <c r="CIU4" s="406"/>
      <c r="CIV4" s="406"/>
      <c r="CIW4" s="406"/>
      <c r="CIX4" s="406"/>
      <c r="CIY4" s="406"/>
      <c r="CIZ4" s="406"/>
      <c r="CJA4" s="406"/>
      <c r="CJB4" s="406">
        <v>3</v>
      </c>
      <c r="CJC4" s="406"/>
      <c r="CJD4" s="406"/>
      <c r="CJE4" s="406"/>
      <c r="CJF4" s="406"/>
      <c r="CJG4" s="406"/>
      <c r="CJH4" s="406"/>
      <c r="CJI4" s="406"/>
      <c r="CJJ4" s="406"/>
      <c r="CJK4" s="406"/>
      <c r="CJL4" s="406"/>
      <c r="CJM4" s="406"/>
      <c r="CJN4" s="406"/>
      <c r="CJO4" s="406"/>
      <c r="CJP4" s="406"/>
      <c r="CJQ4" s="406"/>
      <c r="CJR4" s="406"/>
      <c r="CJS4" s="406"/>
      <c r="CJT4" s="406"/>
      <c r="CJU4" s="406"/>
      <c r="CJV4" s="406"/>
      <c r="CJW4" s="406"/>
      <c r="CJX4" s="406"/>
      <c r="CJY4" s="406"/>
      <c r="CJZ4" s="406"/>
      <c r="CKA4" s="406"/>
      <c r="CKB4" s="406"/>
      <c r="CKC4" s="406"/>
      <c r="CKD4" s="406"/>
      <c r="CKE4" s="406"/>
      <c r="CKF4" s="406"/>
      <c r="CKG4" s="406"/>
      <c r="CKH4" s="406"/>
      <c r="CKI4" s="406"/>
      <c r="CKJ4" s="406"/>
      <c r="CKK4" s="406"/>
      <c r="CKL4" s="406"/>
      <c r="CKM4" s="406"/>
      <c r="CKN4" s="406"/>
      <c r="CKO4" s="406"/>
      <c r="CKP4" s="406"/>
      <c r="CKQ4" s="406"/>
      <c r="CKR4" s="406"/>
      <c r="CKS4" s="406"/>
      <c r="CKT4" s="406"/>
      <c r="CKU4" s="406"/>
      <c r="CKV4" s="406"/>
      <c r="CKW4" s="406"/>
      <c r="CKX4" s="406"/>
      <c r="CKY4" s="406"/>
      <c r="CKZ4" s="406"/>
      <c r="CLA4" s="406"/>
      <c r="CLB4" s="406"/>
      <c r="CLC4" s="406"/>
      <c r="CLD4" s="406"/>
      <c r="CLE4" s="406"/>
      <c r="CLF4" s="406"/>
      <c r="CLG4" s="406"/>
      <c r="CLH4" s="406"/>
      <c r="CLI4" s="406"/>
      <c r="CLJ4" s="406"/>
      <c r="CLK4" s="406"/>
      <c r="CLL4" s="406"/>
      <c r="CLM4" s="406"/>
      <c r="CLN4" s="406"/>
      <c r="CLO4" s="406"/>
      <c r="CLP4" s="406"/>
      <c r="CLQ4" s="406"/>
      <c r="CLR4" s="406"/>
      <c r="CLS4" s="406"/>
      <c r="CLT4" s="406"/>
      <c r="CLU4" s="406"/>
      <c r="CLV4" s="406"/>
      <c r="CLW4" s="406"/>
      <c r="CLX4" s="406"/>
      <c r="CLY4" s="406"/>
      <c r="CLZ4" s="406"/>
      <c r="CMA4" s="406"/>
      <c r="CMB4" s="406"/>
      <c r="CMC4" s="406">
        <v>6</v>
      </c>
      <c r="CMD4" s="146"/>
      <c r="CME4" s="146"/>
      <c r="CNV4">
        <v>9</v>
      </c>
    </row>
    <row r="5" spans="1:2425">
      <c r="A5" s="433" t="s">
        <v>246</v>
      </c>
      <c r="B5" s="135">
        <v>2.3670331066912502E-3</v>
      </c>
      <c r="C5" s="434">
        <f t="shared" ref="C5:BN5" si="0">C7/B7-1</f>
        <v>5.0768393637308229E-3</v>
      </c>
      <c r="D5" s="434">
        <f t="shared" si="0"/>
        <v>3.6530496394255874E-3</v>
      </c>
      <c r="E5" s="434">
        <f t="shared" si="0"/>
        <v>8.0807763410790656E-3</v>
      </c>
      <c r="F5" s="434">
        <f t="shared" si="0"/>
        <v>5.2470258195236319E-4</v>
      </c>
      <c r="G5" s="434">
        <f t="shared" si="0"/>
        <v>2.7519458333991054E-4</v>
      </c>
      <c r="H5" s="434">
        <f t="shared" si="0"/>
        <v>1.6351404663523805E-3</v>
      </c>
      <c r="I5" s="434">
        <f t="shared" si="0"/>
        <v>1.9952425126581463E-3</v>
      </c>
      <c r="J5" s="434">
        <f t="shared" si="0"/>
        <v>2.8601870241642402E-3</v>
      </c>
      <c r="K5" s="434">
        <f t="shared" si="0"/>
        <v>6.3435741656658884E-4</v>
      </c>
      <c r="L5" s="434">
        <f t="shared" si="0"/>
        <v>-3.7831151427688559E-3</v>
      </c>
      <c r="M5" s="434">
        <f t="shared" si="0"/>
        <v>2.0280827374978827E-3</v>
      </c>
      <c r="N5" s="434">
        <f t="shared" si="0"/>
        <v>2.0756100331478233E-3</v>
      </c>
      <c r="O5" s="434">
        <f t="shared" si="0"/>
        <v>8.1924979389946806E-4</v>
      </c>
      <c r="P5" s="434">
        <f t="shared" si="0"/>
        <v>1.0502525239524108E-3</v>
      </c>
      <c r="Q5" s="434">
        <f t="shared" si="0"/>
        <v>-1.9028712784729951E-4</v>
      </c>
      <c r="R5" s="434">
        <f t="shared" si="0"/>
        <v>-2.0575496641028757E-5</v>
      </c>
      <c r="S5" s="434">
        <f t="shared" si="0"/>
        <v>3.03494820012018E-4</v>
      </c>
      <c r="T5" s="434">
        <f t="shared" si="0"/>
        <v>-4.9881467235068921E-4</v>
      </c>
      <c r="U5" s="434">
        <f t="shared" si="0"/>
        <v>1.69784527998873E-4</v>
      </c>
      <c r="V5" s="434">
        <f t="shared" si="0"/>
        <v>4.1667309680692988E-4</v>
      </c>
      <c r="W5" s="434">
        <f t="shared" si="0"/>
        <v>-2.7766636843240544E-4</v>
      </c>
      <c r="X5" s="434">
        <f t="shared" si="0"/>
        <v>1.0235361889479044E-3</v>
      </c>
      <c r="Y5" s="434">
        <f t="shared" si="0"/>
        <v>-8.2210221813538986E-5</v>
      </c>
      <c r="Z5" s="434">
        <f t="shared" si="0"/>
        <v>1.7830807730452314E-3</v>
      </c>
      <c r="AA5" s="434">
        <f t="shared" si="0"/>
        <v>-2.3082368148386045E-4</v>
      </c>
      <c r="AB5" s="434">
        <f t="shared" si="0"/>
        <v>1.0261198815857409E-3</v>
      </c>
      <c r="AC5" s="434">
        <f t="shared" si="0"/>
        <v>2.6036728187834868E-3</v>
      </c>
      <c r="AD5" s="434">
        <f t="shared" si="0"/>
        <v>7.2079624981458146E-4</v>
      </c>
      <c r="AE5" s="434">
        <f t="shared" si="0"/>
        <v>1.8747637389020522E-3</v>
      </c>
      <c r="AF5" s="434">
        <f t="shared" si="0"/>
        <v>8.6679413639378922E-5</v>
      </c>
      <c r="AG5" s="434">
        <f t="shared" si="0"/>
        <v>1.8659950444064322E-3</v>
      </c>
      <c r="AH5" s="434">
        <f t="shared" si="0"/>
        <v>1.7963645245995252E-3</v>
      </c>
      <c r="AI5" s="434">
        <f t="shared" si="0"/>
        <v>2.5195442469558849E-3</v>
      </c>
      <c r="AJ5" s="434">
        <f t="shared" si="0"/>
        <v>5.6749950597145826E-4</v>
      </c>
      <c r="AK5" s="434">
        <f t="shared" si="0"/>
        <v>6.3807483706312951E-4</v>
      </c>
      <c r="AL5" s="434">
        <f t="shared" si="0"/>
        <v>3.5122346213214417E-3</v>
      </c>
      <c r="AM5" s="434">
        <f t="shared" si="0"/>
        <v>-4.7203828754999178E-3</v>
      </c>
      <c r="AN5" s="434">
        <f t="shared" si="0"/>
        <v>5.0163919474233154E-4</v>
      </c>
      <c r="AO5" s="434">
        <f t="shared" si="0"/>
        <v>-1.3674209428116146E-4</v>
      </c>
      <c r="AP5" s="434">
        <f t="shared" si="0"/>
        <v>1.8741294162341049E-3</v>
      </c>
      <c r="AQ5" s="434">
        <f t="shared" si="0"/>
        <v>6.3196744103732883E-4</v>
      </c>
      <c r="AR5" s="434">
        <f t="shared" si="0"/>
        <v>2.6475343573160171E-3</v>
      </c>
      <c r="AS5" s="434">
        <f t="shared" si="0"/>
        <v>5.391949366067017E-4</v>
      </c>
      <c r="AT5" s="434">
        <f t="shared" si="0"/>
        <v>4.7343000035260374E-4</v>
      </c>
      <c r="AU5" s="434">
        <f t="shared" si="0"/>
        <v>7.7021822849809851E-4</v>
      </c>
      <c r="AV5" s="434">
        <f t="shared" si="0"/>
        <v>2.816929747784247E-4</v>
      </c>
      <c r="AW5" s="434">
        <f t="shared" si="0"/>
        <v>-1.7600852887034169E-4</v>
      </c>
      <c r="AX5" s="434">
        <f t="shared" si="0"/>
        <v>-3.8225722893692193E-4</v>
      </c>
      <c r="AY5" s="434">
        <f t="shared" si="0"/>
        <v>-1.172368334985463E-3</v>
      </c>
      <c r="AZ5" s="434">
        <f t="shared" si="0"/>
        <v>1.6724598257016332E-3</v>
      </c>
      <c r="BA5" s="434">
        <f t="shared" si="0"/>
        <v>3.8221301334728786E-4</v>
      </c>
      <c r="BB5" s="434">
        <f t="shared" si="0"/>
        <v>3.7201258810171112E-4</v>
      </c>
      <c r="BC5" s="434">
        <f t="shared" si="0"/>
        <v>-1.0553188067863317E-4</v>
      </c>
      <c r="BD5" s="434">
        <f t="shared" si="0"/>
        <v>-1.5881711405180132E-3</v>
      </c>
      <c r="BE5" s="434">
        <f t="shared" si="0"/>
        <v>3.0605824167526663E-3</v>
      </c>
      <c r="BF5" s="434">
        <f t="shared" si="0"/>
        <v>6.4738561599497757E-4</v>
      </c>
      <c r="BG5" s="434">
        <f t="shared" si="0"/>
        <v>-2.2117236398652151E-3</v>
      </c>
      <c r="BH5" s="434">
        <f t="shared" si="0"/>
        <v>-2.1965207513406915E-3</v>
      </c>
      <c r="BI5" s="434">
        <f t="shared" si="0"/>
        <v>-1.5364155676678148E-3</v>
      </c>
      <c r="BJ5" s="434">
        <f t="shared" si="0"/>
        <v>1.3117466916234832E-3</v>
      </c>
      <c r="BK5" s="434">
        <f t="shared" si="0"/>
        <v>-8.2632552187000829E-4</v>
      </c>
      <c r="BL5" s="434">
        <f t="shared" si="0"/>
        <v>1.1850432414715062E-3</v>
      </c>
      <c r="BM5" s="434">
        <f t="shared" si="0"/>
        <v>2.2665457842241388E-4</v>
      </c>
      <c r="BN5" s="434">
        <f t="shared" si="0"/>
        <v>9.5676914167786009E-5</v>
      </c>
      <c r="BO5" s="434">
        <f t="shared" ref="BO5:DZ5" si="1">BO7/BN7-1</f>
        <v>2.064409578861337E-4</v>
      </c>
      <c r="BP5" s="434">
        <f t="shared" si="1"/>
        <v>-1.4598907598983857E-4</v>
      </c>
      <c r="BQ5" s="434">
        <f t="shared" si="1"/>
        <v>-1.0573166310867688E-4</v>
      </c>
      <c r="BR5" s="434">
        <f t="shared" si="1"/>
        <v>-4.2800674740051114E-4</v>
      </c>
      <c r="BS5" s="434">
        <f t="shared" si="1"/>
        <v>-4.7856531157108861E-4</v>
      </c>
      <c r="BT5" s="434">
        <f t="shared" si="1"/>
        <v>1.8647783685699082E-4</v>
      </c>
      <c r="BU5" s="434">
        <f t="shared" si="1"/>
        <v>-7.7096728679981741E-4</v>
      </c>
      <c r="BV5" s="434">
        <f t="shared" si="1"/>
        <v>-1.2002077670588696E-3</v>
      </c>
      <c r="BW5" s="434">
        <f t="shared" si="1"/>
        <v>-4.9580684738539382E-3</v>
      </c>
      <c r="BX5" s="434">
        <f t="shared" si="1"/>
        <v>-2.2326072285738796E-4</v>
      </c>
      <c r="BY5" s="434">
        <f t="shared" si="1"/>
        <v>-2.5376202197580078E-4</v>
      </c>
      <c r="BZ5" s="434">
        <f t="shared" si="1"/>
        <v>-2.6347183795719653E-3</v>
      </c>
      <c r="CA5" s="434">
        <f t="shared" si="1"/>
        <v>-3.3084604969824127E-4</v>
      </c>
      <c r="CB5" s="434">
        <f t="shared" si="1"/>
        <v>-6.1099485236837392E-4</v>
      </c>
      <c r="CC5" s="434">
        <f t="shared" si="1"/>
        <v>5.2475787264172347E-4</v>
      </c>
      <c r="CD5" s="434">
        <f t="shared" si="1"/>
        <v>-4.1245722665794737E-4</v>
      </c>
      <c r="CE5" s="434">
        <f t="shared" si="1"/>
        <v>-3.5659159564549459E-4</v>
      </c>
      <c r="CF5" s="434">
        <f t="shared" si="1"/>
        <v>-9.7842870465203458E-4</v>
      </c>
      <c r="CG5" s="434">
        <f t="shared" si="1"/>
        <v>-6.0191490555550065E-4</v>
      </c>
      <c r="CH5" s="434">
        <f t="shared" si="1"/>
        <v>-5.8186124140613416E-4</v>
      </c>
      <c r="CI5" s="434">
        <f t="shared" si="1"/>
        <v>-1.991736845599501E-3</v>
      </c>
      <c r="CJ5" s="434">
        <f t="shared" si="1"/>
        <v>-6.4476842067562323E-4</v>
      </c>
      <c r="CK5" s="434">
        <f t="shared" si="1"/>
        <v>-2.2632659644739039E-3</v>
      </c>
      <c r="CL5" s="434">
        <f t="shared" si="1"/>
        <v>-4.8755202693340216E-4</v>
      </c>
      <c r="CM5" s="434">
        <f t="shared" si="1"/>
        <v>-1.0834069296965509E-3</v>
      </c>
      <c r="CN5" s="434">
        <f t="shared" si="1"/>
        <v>-6.78506258192213E-4</v>
      </c>
      <c r="CO5" s="434">
        <f t="shared" si="1"/>
        <v>-4.0635142711664685E-4</v>
      </c>
      <c r="CP5" s="434">
        <f t="shared" si="1"/>
        <v>2.7787211707686055E-4</v>
      </c>
      <c r="CQ5" s="434">
        <f t="shared" si="1"/>
        <v>-3.5496018272740404E-4</v>
      </c>
      <c r="CR5" s="434">
        <f t="shared" si="1"/>
        <v>-1.2659595819245473E-3</v>
      </c>
      <c r="CS5" s="434">
        <f t="shared" si="1"/>
        <v>-6.6985103543526492E-5</v>
      </c>
      <c r="CT5" s="434">
        <f t="shared" si="1"/>
        <v>-7.7810986292903284E-4</v>
      </c>
      <c r="CU5" s="434">
        <f t="shared" si="1"/>
        <v>-1.1964375041900732E-3</v>
      </c>
      <c r="CV5" s="434">
        <f t="shared" si="1"/>
        <v>-7.9513829726807206E-4</v>
      </c>
      <c r="CW5" s="434">
        <f t="shared" si="1"/>
        <v>-3.7928308263099897E-3</v>
      </c>
      <c r="CX5" s="434">
        <f t="shared" si="1"/>
        <v>-1.4938611642780764E-3</v>
      </c>
      <c r="CY5" s="434">
        <f t="shared" si="1"/>
        <v>-3.8753045438725264E-3</v>
      </c>
      <c r="CZ5" s="434">
        <f t="shared" si="1"/>
        <v>-1.7835258533023257E-3</v>
      </c>
      <c r="DA5" s="434">
        <f t="shared" si="1"/>
        <v>-3.5577520858041112E-3</v>
      </c>
      <c r="DB5" s="434">
        <f t="shared" si="1"/>
        <v>-2.8311977014868761E-3</v>
      </c>
      <c r="DC5" s="434">
        <f t="shared" si="1"/>
        <v>-2.9128459661815764E-3</v>
      </c>
      <c r="DD5" s="434">
        <f t="shared" si="1"/>
        <v>-2.9371750387581219E-3</v>
      </c>
      <c r="DE5" s="434">
        <f t="shared" si="1"/>
        <v>-6.8224729084359614E-3</v>
      </c>
      <c r="DF5" s="434">
        <f t="shared" si="1"/>
        <v>-4.3772065753949763E-3</v>
      </c>
      <c r="DG5" s="434">
        <f t="shared" si="1"/>
        <v>-1.7222106338483645E-3</v>
      </c>
      <c r="DH5" s="434">
        <f t="shared" si="1"/>
        <v>-1.6394584429431092E-3</v>
      </c>
      <c r="DI5" s="434">
        <f t="shared" si="1"/>
        <v>1.0733010985219948E-4</v>
      </c>
      <c r="DJ5" s="434">
        <f t="shared" si="1"/>
        <v>-7.7269385762035458E-4</v>
      </c>
      <c r="DK5" s="434">
        <f t="shared" si="1"/>
        <v>5.3485986778865069E-3</v>
      </c>
      <c r="DL5" s="434">
        <f t="shared" si="1"/>
        <v>5.6139263833174802E-3</v>
      </c>
      <c r="DM5" s="434">
        <f t="shared" si="1"/>
        <v>8.66336633663356E-3</v>
      </c>
      <c r="DN5" s="434">
        <f t="shared" si="1"/>
        <v>7.5673398457041241E-3</v>
      </c>
      <c r="DO5" s="434">
        <f t="shared" si="1"/>
        <v>2.1219660067317569E-3</v>
      </c>
      <c r="DP5" s="434">
        <f t="shared" si="1"/>
        <v>3.0458229458949493E-3</v>
      </c>
      <c r="DQ5" s="434">
        <f t="shared" si="1"/>
        <v>2.9533802685079991E-3</v>
      </c>
      <c r="DR5" s="434">
        <f t="shared" si="1"/>
        <v>1.5708434859245113E-3</v>
      </c>
      <c r="DS5" s="434">
        <f t="shared" si="1"/>
        <v>5.5022697509743423E-3</v>
      </c>
      <c r="DT5" s="434">
        <f t="shared" si="1"/>
        <v>3.2791779919283393E-3</v>
      </c>
      <c r="DU5" s="434">
        <f t="shared" si="1"/>
        <v>2.1858147804179051E-3</v>
      </c>
      <c r="DV5" s="434">
        <f t="shared" si="1"/>
        <v>5.3092633077169715E-3</v>
      </c>
      <c r="DW5" s="434">
        <f t="shared" si="1"/>
        <v>2.9690969463627148E-3</v>
      </c>
      <c r="DX5" s="434">
        <f t="shared" si="1"/>
        <v>4.1078709651212186E-3</v>
      </c>
      <c r="DY5" s="434">
        <f t="shared" si="1"/>
        <v>-3.8432752796491165E-4</v>
      </c>
      <c r="DZ5" s="434">
        <f t="shared" si="1"/>
        <v>-2.3473228378324551E-3</v>
      </c>
      <c r="EA5" s="434">
        <f t="shared" ref="EA5:GL5" si="2">EA7/DZ7-1</f>
        <v>2.3325625735259869E-4</v>
      </c>
      <c r="EB5" s="434">
        <f t="shared" si="2"/>
        <v>-2.783213521652339E-3</v>
      </c>
      <c r="EC5" s="434">
        <f t="shared" si="2"/>
        <v>2.3232759716325102E-3</v>
      </c>
      <c r="ED5" s="434">
        <f t="shared" si="2"/>
        <v>9.2817074284101686E-4</v>
      </c>
      <c r="EE5" s="434">
        <f t="shared" si="2"/>
        <v>5.0469989105375035E-3</v>
      </c>
      <c r="EF5" s="434">
        <f t="shared" si="2"/>
        <v>4.3863850641057134E-4</v>
      </c>
      <c r="EG5" s="434">
        <f t="shared" si="2"/>
        <v>-3.9510552946155908E-3</v>
      </c>
      <c r="EH5" s="434">
        <f t="shared" si="2"/>
        <v>-8.3483434862685613E-4</v>
      </c>
      <c r="EI5" s="434">
        <f t="shared" si="2"/>
        <v>1.7723403501130885E-3</v>
      </c>
      <c r="EJ5" s="434">
        <f t="shared" si="2"/>
        <v>4.3421338630837969E-3</v>
      </c>
      <c r="EK5" s="434">
        <f t="shared" si="2"/>
        <v>-9.1600901916577548E-4</v>
      </c>
      <c r="EL5" s="434">
        <f t="shared" si="2"/>
        <v>-1.1082788429572776E-4</v>
      </c>
      <c r="EM5" s="434">
        <f t="shared" si="2"/>
        <v>-3.0430664436428279E-3</v>
      </c>
      <c r="EN5" s="434">
        <f t="shared" si="2"/>
        <v>1.8293915504346003E-3</v>
      </c>
      <c r="EO5" s="434">
        <f t="shared" si="2"/>
        <v>1.3317056930417515E-3</v>
      </c>
      <c r="EP5" s="434">
        <f t="shared" si="2"/>
        <v>0</v>
      </c>
      <c r="EQ5" s="434">
        <f t="shared" si="2"/>
        <v>6.0955336362633616E-4</v>
      </c>
      <c r="ER5" s="434">
        <f t="shared" si="2"/>
        <v>8.8608295951697613E-4</v>
      </c>
      <c r="ES5" s="434">
        <f t="shared" si="2"/>
        <v>-2.012042071797282E-5</v>
      </c>
      <c r="ET5" s="434">
        <f t="shared" si="2"/>
        <v>-7.5453095840560813E-5</v>
      </c>
      <c r="EU5" s="434">
        <f t="shared" si="2"/>
        <v>4.0244687701251891E-5</v>
      </c>
      <c r="EV5" s="434">
        <f t="shared" si="2"/>
        <v>2.5151917582189043E-4</v>
      </c>
      <c r="EW5" s="434">
        <f t="shared" si="2"/>
        <v>2.9168887860708814E-4</v>
      </c>
      <c r="EX5" s="434">
        <f t="shared" si="2"/>
        <v>7.9939668174966449E-4</v>
      </c>
      <c r="EY5" s="434">
        <f t="shared" si="2"/>
        <v>2.9639453629326518E-4</v>
      </c>
      <c r="EZ5" s="434">
        <f t="shared" si="2"/>
        <v>4.9217047178062856E-4</v>
      </c>
      <c r="FA5" s="434">
        <f t="shared" si="2"/>
        <v>3.8651513934628845E-4</v>
      </c>
      <c r="FB5" s="434">
        <f t="shared" si="2"/>
        <v>-6.8241232757804138E-4</v>
      </c>
      <c r="FC5" s="434">
        <f t="shared" si="2"/>
        <v>8.2849209417701353E-4</v>
      </c>
      <c r="FD5" s="434">
        <f t="shared" si="2"/>
        <v>-6.6726201824185427E-4</v>
      </c>
      <c r="FE5" s="434">
        <f t="shared" si="2"/>
        <v>4.0162860398917921E-4</v>
      </c>
      <c r="FF5" s="434">
        <f t="shared" si="2"/>
        <v>-1.555686032448711E-3</v>
      </c>
      <c r="FG5" s="434">
        <f t="shared" si="2"/>
        <v>4.8753763338171829E-4</v>
      </c>
      <c r="FH5" s="434">
        <f t="shared" si="2"/>
        <v>1.0499557913352664E-3</v>
      </c>
      <c r="FI5" s="434">
        <f t="shared" si="2"/>
        <v>-2.358668105286732E-4</v>
      </c>
      <c r="FJ5" s="434">
        <f t="shared" si="2"/>
        <v>-1.5058880221663351E-4</v>
      </c>
      <c r="FK5" s="434">
        <f t="shared" si="2"/>
        <v>-1.9579492740529059E-4</v>
      </c>
      <c r="FL5" s="434">
        <f t="shared" si="2"/>
        <v>3.4145288201292701E-4</v>
      </c>
      <c r="FM5" s="434">
        <f t="shared" si="2"/>
        <v>-1.3051095037064364E-4</v>
      </c>
      <c r="FN5" s="434">
        <f t="shared" si="2"/>
        <v>1.0141020427629766E-3</v>
      </c>
      <c r="FO5" s="434">
        <f t="shared" si="2"/>
        <v>-3.2598937776151526E-4</v>
      </c>
      <c r="FP5" s="434">
        <f t="shared" si="2"/>
        <v>-1.911422379194061E-3</v>
      </c>
      <c r="FQ5" s="434">
        <f t="shared" si="2"/>
        <v>1.9502681618721596E-3</v>
      </c>
      <c r="FR5" s="434">
        <f t="shared" si="2"/>
        <v>7.7256879123099864E-4</v>
      </c>
      <c r="FS5" s="434">
        <f t="shared" si="2"/>
        <v>4.2107584879369497E-4</v>
      </c>
      <c r="FT5" s="434">
        <f t="shared" si="2"/>
        <v>7.6663676950294857E-4</v>
      </c>
      <c r="FU5" s="434">
        <f t="shared" si="2"/>
        <v>-1.6622773199282959E-3</v>
      </c>
      <c r="FV5" s="434">
        <f t="shared" si="2"/>
        <v>-3.7363210527899815E-3</v>
      </c>
      <c r="FW5" s="434">
        <f t="shared" si="2"/>
        <v>1.8122416926336093E-3</v>
      </c>
      <c r="FX5" s="434">
        <f t="shared" si="2"/>
        <v>1.2110005075147701E-3</v>
      </c>
      <c r="FY5" s="434">
        <f t="shared" si="2"/>
        <v>5.4705144291089525E-4</v>
      </c>
      <c r="FZ5" s="434">
        <f t="shared" si="2"/>
        <v>3.5112535677006562E-5</v>
      </c>
      <c r="GA5" s="434">
        <f t="shared" si="2"/>
        <v>7.574009610464838E-4</v>
      </c>
      <c r="GB5" s="434">
        <f t="shared" si="2"/>
        <v>5.5133146548813627E-5</v>
      </c>
      <c r="GC5" s="434">
        <f t="shared" si="2"/>
        <v>4.9617096347387424E-4</v>
      </c>
      <c r="GD5" s="434">
        <f t="shared" si="2"/>
        <v>2.4545777875739638E-4</v>
      </c>
      <c r="GE5" s="434">
        <f t="shared" si="2"/>
        <v>-1.4373284721247437E-3</v>
      </c>
      <c r="GF5" s="434">
        <f t="shared" si="2"/>
        <v>1.5547497605183924E-3</v>
      </c>
      <c r="GG5" s="434">
        <f t="shared" si="2"/>
        <v>-8.0120581475107144E-5</v>
      </c>
      <c r="GH5" s="434">
        <f t="shared" si="2"/>
        <v>-2.8044450453967862E-4</v>
      </c>
      <c r="GI5" s="434">
        <f t="shared" si="2"/>
        <v>2.103923817919906E-4</v>
      </c>
      <c r="GJ5" s="434">
        <f t="shared" si="2"/>
        <v>-1.7529010512407073E-4</v>
      </c>
      <c r="GK5" s="434">
        <f t="shared" si="2"/>
        <v>-6.4117334722535446E-4</v>
      </c>
      <c r="GL5" s="434">
        <f t="shared" si="2"/>
        <v>4.6615139394301508E-4</v>
      </c>
      <c r="GM5" s="434">
        <f t="shared" ref="GM5:IX5" si="3">GM7/GL7-1</f>
        <v>-1.2024108337216344E-3</v>
      </c>
      <c r="GN5" s="434">
        <f t="shared" si="3"/>
        <v>4.3138258117281225E-4</v>
      </c>
      <c r="GO5" s="434">
        <f t="shared" si="3"/>
        <v>9.0250444984896205E-5</v>
      </c>
      <c r="GP5" s="434">
        <f t="shared" si="3"/>
        <v>-1.0026922286343609E-4</v>
      </c>
      <c r="GQ5" s="434">
        <f t="shared" si="3"/>
        <v>1.0529324167807275E-4</v>
      </c>
      <c r="GR5" s="434">
        <f t="shared" si="3"/>
        <v>-2.1457506116392411E-3</v>
      </c>
      <c r="GS5" s="434">
        <f t="shared" si="3"/>
        <v>1.2158604473562207E-3</v>
      </c>
      <c r="GT5" s="434">
        <f t="shared" si="3"/>
        <v>-1.2545288491450091E-4</v>
      </c>
      <c r="GU5" s="434">
        <f t="shared" si="3"/>
        <v>-6.5745559665342235E-4</v>
      </c>
      <c r="GV5" s="434">
        <f t="shared" si="3"/>
        <v>3.8167555568957567E-4</v>
      </c>
      <c r="GW5" s="434">
        <f t="shared" si="3"/>
        <v>1.4056366027759282E-4</v>
      </c>
      <c r="GX5" s="434">
        <f t="shared" si="3"/>
        <v>-2.8108780982394332E-4</v>
      </c>
      <c r="GY5" s="434">
        <f t="shared" si="3"/>
        <v>7.8325048953153953E-4</v>
      </c>
      <c r="GZ5" s="434">
        <f t="shared" si="3"/>
        <v>-9.833137673961323E-4</v>
      </c>
      <c r="HA5" s="434">
        <f t="shared" si="3"/>
        <v>4.1179129212065568E-4</v>
      </c>
      <c r="HB5" s="434">
        <f t="shared" si="3"/>
        <v>-8.4834246932907753E-4</v>
      </c>
      <c r="HC5" s="434">
        <f t="shared" si="3"/>
        <v>6.2298096391222302E-4</v>
      </c>
      <c r="HD5" s="434">
        <f t="shared" si="3"/>
        <v>2.1087830815336162E-4</v>
      </c>
      <c r="HE5" s="434">
        <f t="shared" si="3"/>
        <v>3.7648901405051838E-4</v>
      </c>
      <c r="HF5" s="434">
        <f t="shared" si="3"/>
        <v>-1.605748579915911E-4</v>
      </c>
      <c r="HG5" s="434">
        <f t="shared" si="3"/>
        <v>3.1618252263476698E-4</v>
      </c>
      <c r="HH5" s="434">
        <f t="shared" si="3"/>
        <v>-5.3182148859853839E-4</v>
      </c>
      <c r="HI5" s="434">
        <f t="shared" si="3"/>
        <v>3.5138974644732812E-4</v>
      </c>
      <c r="HJ5" s="434">
        <f t="shared" si="3"/>
        <v>2.5090451076126286E-5</v>
      </c>
      <c r="HK5" s="434">
        <f t="shared" si="3"/>
        <v>1.2544910780598606E-4</v>
      </c>
      <c r="HL5" s="434">
        <f t="shared" si="3"/>
        <v>-1.7861712215705428E-3</v>
      </c>
      <c r="HM5" s="434">
        <f t="shared" si="3"/>
        <v>1.035420425929745E-3</v>
      </c>
      <c r="HN5" s="434">
        <f t="shared" si="3"/>
        <v>5.5232251618075878E-5</v>
      </c>
      <c r="HO5" s="434">
        <f t="shared" si="3"/>
        <v>5.3220866596381811E-4</v>
      </c>
      <c r="HP5" s="434">
        <f t="shared" si="3"/>
        <v>3.5127160320369555E-4</v>
      </c>
      <c r="HQ5" s="434">
        <f t="shared" si="3"/>
        <v>-2.5583658563499423E-4</v>
      </c>
      <c r="HR5" s="434">
        <f t="shared" si="3"/>
        <v>2.3583130535143049E-4</v>
      </c>
      <c r="HS5" s="434">
        <f t="shared" si="3"/>
        <v>2.106931805638812E-4</v>
      </c>
      <c r="HT5" s="434">
        <f t="shared" si="3"/>
        <v>-1.5046342735636209E-5</v>
      </c>
      <c r="HU5" s="434">
        <f t="shared" si="3"/>
        <v>2.7585376741012801E-4</v>
      </c>
      <c r="HV5" s="434">
        <f t="shared" si="3"/>
        <v>-4.0113118995543928E-5</v>
      </c>
      <c r="HW5" s="434">
        <f t="shared" si="3"/>
        <v>2.7578875584177709E-4</v>
      </c>
      <c r="HX5" s="434">
        <f t="shared" si="3"/>
        <v>2.8072567587211772E-4</v>
      </c>
      <c r="HY5" s="434">
        <f t="shared" si="3"/>
        <v>2.3554292644534236E-4</v>
      </c>
      <c r="HZ5" s="434">
        <f t="shared" si="3"/>
        <v>4.5594380367375287E-4</v>
      </c>
      <c r="IA5" s="434">
        <f t="shared" si="3"/>
        <v>6.5105144808841331E-5</v>
      </c>
      <c r="IB5" s="434">
        <f t="shared" si="3"/>
        <v>7.010866843604191E-5</v>
      </c>
      <c r="IC5" s="434">
        <f t="shared" si="3"/>
        <v>1.6023715098345548E-4</v>
      </c>
      <c r="ID5" s="434">
        <f t="shared" si="3"/>
        <v>1.0013217447024658E-4</v>
      </c>
      <c r="IE5" s="434">
        <f t="shared" si="3"/>
        <v>-7.0085504315198222E-5</v>
      </c>
      <c r="IF5" s="434">
        <f t="shared" si="3"/>
        <v>-1.6321054159865733E-3</v>
      </c>
      <c r="IG5" s="434">
        <f t="shared" si="3"/>
        <v>9.3272355277407293E-4</v>
      </c>
      <c r="IH5" s="434">
        <f t="shared" si="3"/>
        <v>-1.2775423091953009E-3</v>
      </c>
      <c r="II5" s="434">
        <f t="shared" si="3"/>
        <v>9.1799726105734614E-4</v>
      </c>
      <c r="IJ5" s="434">
        <f t="shared" si="3"/>
        <v>5.3626021149688619E-4</v>
      </c>
      <c r="IK5" s="434">
        <f t="shared" si="3"/>
        <v>-1.7030911103643742E-4</v>
      </c>
      <c r="IL5" s="434">
        <f t="shared" si="3"/>
        <v>1.1021878428674192E-4</v>
      </c>
      <c r="IM5" s="434">
        <f t="shared" si="3"/>
        <v>1.0018785222332127E-5</v>
      </c>
      <c r="IN5" s="434">
        <f t="shared" si="3"/>
        <v>2.5046712118115266E-5</v>
      </c>
      <c r="IO5" s="434">
        <f t="shared" si="3"/>
        <v>9.0165905265671142E-5</v>
      </c>
      <c r="IP5" s="434">
        <f t="shared" si="3"/>
        <v>-1.8983220636112907E-3</v>
      </c>
      <c r="IQ5" s="434">
        <f t="shared" si="3"/>
        <v>3.0611579206207828E-4</v>
      </c>
      <c r="IR5" s="434">
        <f t="shared" si="3"/>
        <v>1.3344570866695715E-3</v>
      </c>
      <c r="IS5" s="434">
        <f t="shared" si="3"/>
        <v>-2.3547330133566469E-4</v>
      </c>
      <c r="IT5" s="434">
        <f t="shared" si="3"/>
        <v>5.7629377953505312E-4</v>
      </c>
      <c r="IU5" s="434">
        <f t="shared" si="3"/>
        <v>4.8581130487912461E-4</v>
      </c>
      <c r="IV5" s="434">
        <f t="shared" si="3"/>
        <v>2.5530253350214416E-4</v>
      </c>
      <c r="IW5" s="434">
        <f t="shared" si="3"/>
        <v>2.3521875344068022E-4</v>
      </c>
      <c r="IX5" s="434">
        <f t="shared" si="3"/>
        <v>-1.4510084508734256E-4</v>
      </c>
      <c r="IY5" s="434">
        <f t="shared" ref="IY5:LJ5" si="4">IY7/IX7-1</f>
        <v>-4.5037831778671489E-5</v>
      </c>
      <c r="IZ5" s="434">
        <f t="shared" si="4"/>
        <v>3.2528787977370577E-4</v>
      </c>
      <c r="JA5" s="434">
        <f t="shared" si="4"/>
        <v>2.4513727687502929E-4</v>
      </c>
      <c r="JB5" s="434">
        <f t="shared" si="4"/>
        <v>2.800882277917971E-4</v>
      </c>
      <c r="JC5" s="434">
        <f t="shared" si="4"/>
        <v>1.7750621271743761E-3</v>
      </c>
      <c r="JD5" s="434">
        <f t="shared" si="4"/>
        <v>6.9878411563872866E-4</v>
      </c>
      <c r="JE5" s="434">
        <f t="shared" si="4"/>
        <v>9.5267547184851864E-4</v>
      </c>
      <c r="JF5" s="434">
        <f t="shared" si="4"/>
        <v>2.5912028662689046E-4</v>
      </c>
      <c r="JG5" s="434">
        <f t="shared" si="4"/>
        <v>-1.0461762258950902E-4</v>
      </c>
      <c r="JH5" s="434">
        <f t="shared" si="4"/>
        <v>-4.9823127895587405E-6</v>
      </c>
      <c r="JI5" s="434">
        <f t="shared" si="4"/>
        <v>-3.2385194485540225E-4</v>
      </c>
      <c r="JJ5" s="434">
        <f t="shared" si="4"/>
        <v>6.1801000777506054E-4</v>
      </c>
      <c r="JK5" s="434">
        <f t="shared" si="4"/>
        <v>6.4751354797554228E-5</v>
      </c>
      <c r="JL5" s="434">
        <f t="shared" si="4"/>
        <v>3.8848297398663689E-4</v>
      </c>
      <c r="JM5" s="434">
        <f t="shared" si="4"/>
        <v>1.3890340985467375E-3</v>
      </c>
      <c r="JN5" s="434">
        <f t="shared" si="4"/>
        <v>-3.2316121269981846E-4</v>
      </c>
      <c r="JO5" s="434">
        <f t="shared" si="4"/>
        <v>1.3179293092557831E-3</v>
      </c>
      <c r="JP5" s="434">
        <f t="shared" si="4"/>
        <v>5.2151109080256219E-4</v>
      </c>
      <c r="JQ5" s="434">
        <f t="shared" si="4"/>
        <v>1.4842908415779732E-3</v>
      </c>
      <c r="JR5" s="434">
        <f t="shared" si="4"/>
        <v>5.5020769101132849E-4</v>
      </c>
      <c r="JS5" s="434">
        <f t="shared" si="4"/>
        <v>1.436689075713371E-4</v>
      </c>
      <c r="JT5" s="434">
        <f t="shared" si="4"/>
        <v>2.9720331678917411E-4</v>
      </c>
      <c r="JU5" s="434">
        <f t="shared" si="4"/>
        <v>5.1004743936378105E-4</v>
      </c>
      <c r="JV5" s="434">
        <f t="shared" si="4"/>
        <v>6.2857284268358349E-4</v>
      </c>
      <c r="JW5" s="434">
        <f t="shared" si="4"/>
        <v>1.9290505114444301E-4</v>
      </c>
      <c r="JX5" s="434">
        <f t="shared" si="4"/>
        <v>2.2946328340198718E-3</v>
      </c>
      <c r="JY5" s="434">
        <f t="shared" si="4"/>
        <v>1.2581719501665312E-3</v>
      </c>
      <c r="JZ5" s="434">
        <f t="shared" si="4"/>
        <v>-6.4061499039036462E-5</v>
      </c>
      <c r="KA5" s="434">
        <f t="shared" si="4"/>
        <v>2.1092367815411794E-3</v>
      </c>
      <c r="KB5" s="434">
        <f t="shared" si="4"/>
        <v>4.2784430401532347E-4</v>
      </c>
      <c r="KC5" s="434">
        <f t="shared" si="4"/>
        <v>1.3862125919226198E-3</v>
      </c>
      <c r="KD5" s="434">
        <f t="shared" si="4"/>
        <v>-1.2762991252446287E-4</v>
      </c>
      <c r="KE5" s="434">
        <f t="shared" si="4"/>
        <v>-2.1650759985860635E-3</v>
      </c>
      <c r="KF5" s="434">
        <f t="shared" si="4"/>
        <v>1.0676664354209997E-3</v>
      </c>
      <c r="KG5" s="434">
        <f t="shared" si="4"/>
        <v>1.4498879408642029E-3</v>
      </c>
      <c r="KH5" s="434">
        <f t="shared" si="4"/>
        <v>1.6588224323834666E-3</v>
      </c>
      <c r="KI5" s="434">
        <f t="shared" si="4"/>
        <v>1.2445062886763392E-3</v>
      </c>
      <c r="KJ5" s="434">
        <f t="shared" si="4"/>
        <v>1.1597692206057886E-3</v>
      </c>
      <c r="KK5" s="434">
        <f t="shared" si="4"/>
        <v>5.474416876845023E-4</v>
      </c>
      <c r="KL5" s="434">
        <f t="shared" si="4"/>
        <v>5.7645334636036161E-4</v>
      </c>
      <c r="KM5" s="434">
        <f t="shared" si="4"/>
        <v>-1.2694196799101221E-4</v>
      </c>
      <c r="KN5" s="434">
        <f t="shared" si="4"/>
        <v>-6.8362045392400539E-4</v>
      </c>
      <c r="KO5" s="434">
        <f t="shared" si="4"/>
        <v>-8.3067841995199121E-4</v>
      </c>
      <c r="KP5" s="434">
        <f t="shared" si="4"/>
        <v>-1.5649299204820721E-3</v>
      </c>
      <c r="KQ5" s="434">
        <f t="shared" si="4"/>
        <v>2.2482146530697911E-3</v>
      </c>
      <c r="KR5" s="434">
        <f t="shared" si="4"/>
        <v>7.0862716925446101E-4</v>
      </c>
      <c r="KS5" s="434">
        <f t="shared" si="4"/>
        <v>2.6859927917710635E-4</v>
      </c>
      <c r="KT5" s="434">
        <f t="shared" si="4"/>
        <v>2.0017478676503941E-4</v>
      </c>
      <c r="KU5" s="434">
        <f t="shared" si="4"/>
        <v>3.6121877166106486E-4</v>
      </c>
      <c r="KV5" s="434">
        <f t="shared" si="4"/>
        <v>3.8548620056988447E-4</v>
      </c>
      <c r="KW5" s="434">
        <f t="shared" si="4"/>
        <v>2.6339536131492203E-4</v>
      </c>
      <c r="KX5" s="434">
        <f t="shared" si="4"/>
        <v>7.8022519249598687E-5</v>
      </c>
      <c r="KY5" s="434">
        <f t="shared" si="4"/>
        <v>-3.9008216105473892E-5</v>
      </c>
      <c r="KZ5" s="434">
        <f t="shared" si="4"/>
        <v>-1.9504868902897599E-5</v>
      </c>
      <c r="LA5" s="434">
        <f t="shared" si="4"/>
        <v>-8.9236515777302294E-4</v>
      </c>
      <c r="LB5" s="434">
        <f t="shared" si="4"/>
        <v>-5.3687344428787753E-5</v>
      </c>
      <c r="LC5" s="434">
        <f t="shared" si="4"/>
        <v>-7.9071061455782132E-4</v>
      </c>
      <c r="LD5" s="434">
        <f t="shared" si="4"/>
        <v>-2.2860827386098626E-3</v>
      </c>
      <c r="LE5" s="434">
        <f t="shared" si="4"/>
        <v>1.2729560487434455E-4</v>
      </c>
      <c r="LF5" s="434">
        <f t="shared" si="4"/>
        <v>-4.8268265818136591E-3</v>
      </c>
      <c r="LG5" s="434">
        <f t="shared" si="4"/>
        <v>-2.9317867666228681E-3</v>
      </c>
      <c r="LH5" s="434">
        <f t="shared" si="4"/>
        <v>-1.4899379850314975E-3</v>
      </c>
      <c r="LI5" s="434">
        <f t="shared" si="4"/>
        <v>-1.9121403619726252E-3</v>
      </c>
      <c r="LJ5" s="434">
        <f t="shared" si="4"/>
        <v>-3.4108235480484472E-3</v>
      </c>
      <c r="LK5" s="434">
        <f t="shared" ref="LK5:NV5" si="5">LK7/LJ7-1</f>
        <v>-2.3296823386236287E-3</v>
      </c>
      <c r="LL5" s="434">
        <f t="shared" si="5"/>
        <v>-1.6828814116288671E-3</v>
      </c>
      <c r="LM5" s="434">
        <f t="shared" si="5"/>
        <v>-6.3289245316894283E-3</v>
      </c>
      <c r="LN5" s="434">
        <f t="shared" si="5"/>
        <v>-3.0867450649723072E-3</v>
      </c>
      <c r="LO5" s="434">
        <f t="shared" si="5"/>
        <v>-3.9521910745931033E-3</v>
      </c>
      <c r="LP5" s="434">
        <f t="shared" si="5"/>
        <v>2.1633752697900466E-3</v>
      </c>
      <c r="LQ5" s="434">
        <f t="shared" si="5"/>
        <v>-1.1550081455814487E-3</v>
      </c>
      <c r="LR5" s="434">
        <f t="shared" si="5"/>
        <v>8.0237126208100307E-3</v>
      </c>
      <c r="LS5" s="434">
        <f t="shared" si="5"/>
        <v>2.6048580602822113E-4</v>
      </c>
      <c r="LT5" s="434">
        <f t="shared" si="5"/>
        <v>4.4671698075411381E-3</v>
      </c>
      <c r="LU5" s="434">
        <f t="shared" si="5"/>
        <v>1.8447332864670596E-3</v>
      </c>
      <c r="LV5" s="434">
        <f t="shared" si="5"/>
        <v>1.2093101955299446E-3</v>
      </c>
      <c r="LW5" s="434">
        <f t="shared" si="5"/>
        <v>1.7744949896612017E-3</v>
      </c>
      <c r="LX5" s="434">
        <f t="shared" si="5"/>
        <v>9.1792736961715526E-4</v>
      </c>
      <c r="LY5" s="434">
        <f t="shared" si="5"/>
        <v>1.3037486491578321E-3</v>
      </c>
      <c r="LZ5" s="434">
        <f t="shared" si="5"/>
        <v>4.4556881810398075E-4</v>
      </c>
      <c r="MA5" s="434">
        <f t="shared" si="5"/>
        <v>1.1876543332056677E-4</v>
      </c>
      <c r="MB5" s="434">
        <f t="shared" si="5"/>
        <v>1.8307496672487211E-4</v>
      </c>
      <c r="MC5" s="434">
        <f t="shared" si="5"/>
        <v>-6.6290689621062437E-4</v>
      </c>
      <c r="MD5" s="434">
        <f t="shared" si="5"/>
        <v>-1.0544241260159737E-3</v>
      </c>
      <c r="ME5" s="434">
        <f t="shared" si="5"/>
        <v>-2.8593657857308719E-3</v>
      </c>
      <c r="MF5" s="434">
        <f t="shared" si="5"/>
        <v>-4.5473520992367344E-3</v>
      </c>
      <c r="MG5" s="434">
        <f t="shared" si="5"/>
        <v>-2.1517615987938221E-3</v>
      </c>
      <c r="MH5" s="434">
        <f t="shared" si="5"/>
        <v>-3.5823285135337946E-3</v>
      </c>
      <c r="MI5" s="434">
        <f t="shared" si="5"/>
        <v>5.1819195195677015E-3</v>
      </c>
      <c r="MJ5" s="434">
        <f t="shared" si="5"/>
        <v>-3.8464228267709455E-4</v>
      </c>
      <c r="MK5" s="434">
        <f t="shared" si="5"/>
        <v>-1.3792483096711772E-3</v>
      </c>
      <c r="ML5" s="434">
        <f t="shared" si="5"/>
        <v>9.3578137745020662E-4</v>
      </c>
      <c r="MM5" s="434">
        <f t="shared" si="5"/>
        <v>-9.4990500949965195E-5</v>
      </c>
      <c r="MN5" s="434">
        <f t="shared" si="5"/>
        <v>-1.089994550027229E-3</v>
      </c>
      <c r="MO5" s="434">
        <f t="shared" si="5"/>
        <v>3.8541817872395079E-4</v>
      </c>
      <c r="MP5" s="434">
        <f t="shared" si="5"/>
        <v>-1.8212748924246736E-3</v>
      </c>
      <c r="MQ5" s="434">
        <f t="shared" si="5"/>
        <v>-2.2205959016722288E-3</v>
      </c>
      <c r="MR5" s="434">
        <f t="shared" si="5"/>
        <v>-1.0047575268897768E-3</v>
      </c>
      <c r="MS5" s="434">
        <f t="shared" si="5"/>
        <v>2.1121129678713935E-4</v>
      </c>
      <c r="MT5" s="434">
        <f t="shared" si="5"/>
        <v>-2.2675280927122454E-3</v>
      </c>
      <c r="MU5" s="434">
        <f t="shared" si="5"/>
        <v>1.0582330531527795E-4</v>
      </c>
      <c r="MV5" s="434">
        <f t="shared" si="5"/>
        <v>3.8293905726449751E-4</v>
      </c>
      <c r="MW5" s="434">
        <f t="shared" si="5"/>
        <v>-2.4831143189568694E-3</v>
      </c>
      <c r="MX5" s="434">
        <f t="shared" si="5"/>
        <v>-1.8682339634845668E-4</v>
      </c>
      <c r="MY5" s="434">
        <f t="shared" si="5"/>
        <v>-2.9745822201796557E-3</v>
      </c>
      <c r="MZ5" s="434">
        <f t="shared" si="5"/>
        <v>-2.0463778099705232E-3</v>
      </c>
      <c r="NA5" s="434">
        <f t="shared" si="5"/>
        <v>1.3704331583919149E-4</v>
      </c>
      <c r="NB5" s="434">
        <f t="shared" si="5"/>
        <v>-4.7298840366413186E-3</v>
      </c>
      <c r="NC5" s="434">
        <f t="shared" si="5"/>
        <v>-2.2283071494496598E-3</v>
      </c>
      <c r="ND5" s="434">
        <f t="shared" si="5"/>
        <v>-2.0646374619268659E-3</v>
      </c>
      <c r="NE5" s="434">
        <f t="shared" si="5"/>
        <v>-1.2188127330083898E-3</v>
      </c>
      <c r="NF5" s="434">
        <f t="shared" si="5"/>
        <v>-1.6509941856291954E-3</v>
      </c>
      <c r="NG5" s="434">
        <f t="shared" si="5"/>
        <v>-2.6808825342042875E-3</v>
      </c>
      <c r="NH5" s="434">
        <f t="shared" si="5"/>
        <v>-9.2692723621223827E-5</v>
      </c>
      <c r="NI5" s="434">
        <f t="shared" si="5"/>
        <v>-1.524421646787455E-3</v>
      </c>
      <c r="NJ5" s="434">
        <f t="shared" si="5"/>
        <v>2.9400235201881841E-3</v>
      </c>
      <c r="NK5" s="434">
        <f t="shared" si="5"/>
        <v>9.2930685125947043E-3</v>
      </c>
      <c r="NL5" s="434">
        <f t="shared" si="5"/>
        <v>1.0048254039428661E-2</v>
      </c>
      <c r="NM5" s="434">
        <f t="shared" si="5"/>
        <v>5.302055744734524E-3</v>
      </c>
      <c r="NN5" s="434">
        <f t="shared" si="5"/>
        <v>1.4351954073745787E-3</v>
      </c>
      <c r="NO5" s="434">
        <f t="shared" si="5"/>
        <v>-8.7692045579823574E-4</v>
      </c>
      <c r="NP5" s="434">
        <f t="shared" si="5"/>
        <v>6.8058599607798698E-3</v>
      </c>
      <c r="NQ5" s="434">
        <f t="shared" si="5"/>
        <v>2.3911050890685903E-3</v>
      </c>
      <c r="NR5" s="434">
        <f t="shared" si="5"/>
        <v>2.6487894088180752E-3</v>
      </c>
      <c r="NS5" s="434">
        <f t="shared" si="5"/>
        <v>2.7904855841434095E-3</v>
      </c>
      <c r="NT5" s="434">
        <f t="shared" si="5"/>
        <v>4.6164491894029602E-3</v>
      </c>
      <c r="NU5" s="434">
        <f t="shared" si="5"/>
        <v>2.4452163303059216E-3</v>
      </c>
      <c r="NV5" s="434">
        <f t="shared" si="5"/>
        <v>2.8907833581184317E-3</v>
      </c>
      <c r="NW5" s="434">
        <f t="shared" ref="NW5:QH5" si="6">NW7/NV7-1</f>
        <v>2.6132915728684925E-3</v>
      </c>
      <c r="NX5" s="434">
        <f t="shared" si="6"/>
        <v>2.7333873502755068E-4</v>
      </c>
      <c r="NY5" s="434">
        <f t="shared" si="6"/>
        <v>1.8298931342408675E-3</v>
      </c>
      <c r="NZ5" s="434">
        <f t="shared" si="6"/>
        <v>4.2132437105768528E-3</v>
      </c>
      <c r="OA5" s="434">
        <f t="shared" si="6"/>
        <v>3.2642964543823094E-3</v>
      </c>
      <c r="OB5" s="434">
        <f t="shared" si="6"/>
        <v>2.2529164632114629E-3</v>
      </c>
      <c r="OC5" s="434">
        <f t="shared" si="6"/>
        <v>7.4767617421334087E-4</v>
      </c>
      <c r="OD5" s="434">
        <f t="shared" si="6"/>
        <v>6.2516870396793767E-3</v>
      </c>
      <c r="OE5" s="434">
        <f t="shared" si="6"/>
        <v>1.5472238588625231E-3</v>
      </c>
      <c r="OF5" s="434">
        <f t="shared" si="6"/>
        <v>3.5679439842359884E-3</v>
      </c>
      <c r="OG5" s="434">
        <f t="shared" si="6"/>
        <v>6.181194300147741E-3</v>
      </c>
      <c r="OH5" s="434">
        <f t="shared" si="6"/>
        <v>5.39012063828892E-3</v>
      </c>
      <c r="OI5" s="434">
        <f t="shared" si="6"/>
        <v>4.3153605163357422E-3</v>
      </c>
      <c r="OJ5" s="434">
        <f t="shared" si="6"/>
        <v>4.5876508694491225E-3</v>
      </c>
      <c r="OK5" s="434">
        <f t="shared" si="6"/>
        <v>4.8935603920452486E-3</v>
      </c>
      <c r="OL5" s="434">
        <f t="shared" si="6"/>
        <v>8.0712987960427363E-3</v>
      </c>
      <c r="OM5" s="434">
        <f t="shared" si="6"/>
        <v>8.2694151486097933E-3</v>
      </c>
      <c r="ON5" s="434">
        <f t="shared" si="6"/>
        <v>2.2830966727317659E-2</v>
      </c>
      <c r="OO5" s="434">
        <f t="shared" si="6"/>
        <v>6.5569520676522774E-3</v>
      </c>
      <c r="OP5" s="434">
        <f t="shared" si="6"/>
        <v>5.9014471645080224E-3</v>
      </c>
      <c r="OQ5" s="434">
        <f t="shared" si="6"/>
        <v>-6.9748552055393098E-4</v>
      </c>
      <c r="OR5" s="434">
        <f t="shared" si="6"/>
        <v>-1.612404470556883E-3</v>
      </c>
      <c r="OS5" s="434">
        <f t="shared" si="6"/>
        <v>-9.6458042963665225E-4</v>
      </c>
      <c r="OT5" s="434">
        <f t="shared" si="6"/>
        <v>-1.2843963558575311E-3</v>
      </c>
      <c r="OU5" s="434">
        <f t="shared" si="6"/>
        <v>-1.7827288167913125E-3</v>
      </c>
      <c r="OV5" s="434">
        <f t="shared" si="6"/>
        <v>1.0173482307469506E-3</v>
      </c>
      <c r="OW5" s="434">
        <f t="shared" si="6"/>
        <v>-8.7340895776747418E-3</v>
      </c>
      <c r="OX5" s="434">
        <f t="shared" si="6"/>
        <v>-7.2977667938178836E-4</v>
      </c>
      <c r="OY5" s="434">
        <f t="shared" si="6"/>
        <v>-5.501964667350534E-3</v>
      </c>
      <c r="OZ5" s="434">
        <f t="shared" si="6"/>
        <v>-5.3837316694074211E-3</v>
      </c>
      <c r="PA5" s="434">
        <f t="shared" si="6"/>
        <v>1.7574851655570711E-3</v>
      </c>
      <c r="PB5" s="434">
        <f t="shared" si="6"/>
        <v>7.2346467231576561E-4</v>
      </c>
      <c r="PC5" s="434">
        <f t="shared" si="6"/>
        <v>-2.5754796265997637E-4</v>
      </c>
      <c r="PD5" s="434">
        <f t="shared" si="6"/>
        <v>3.4393770253229317E-3</v>
      </c>
      <c r="PE5" s="434">
        <f t="shared" si="6"/>
        <v>1.531379773175745E-3</v>
      </c>
      <c r="PF5" s="434">
        <f t="shared" si="6"/>
        <v>4.1553862620413717E-3</v>
      </c>
      <c r="PG5" s="434">
        <f t="shared" si="6"/>
        <v>-9.404978368554584E-5</v>
      </c>
      <c r="PH5" s="434">
        <f t="shared" si="6"/>
        <v>2.6291626542449542E-3</v>
      </c>
      <c r="PI5" s="434">
        <f t="shared" si="6"/>
        <v>9.9172667655400559E-4</v>
      </c>
      <c r="PJ5" s="434">
        <f t="shared" si="6"/>
        <v>1.8877692190972795E-3</v>
      </c>
      <c r="PK5" s="434">
        <f t="shared" si="6"/>
        <v>6.5034276627295995E-4</v>
      </c>
      <c r="PL5" s="434">
        <f t="shared" si="6"/>
        <v>6.3656557293145788E-4</v>
      </c>
      <c r="PM5" s="434">
        <f t="shared" si="6"/>
        <v>-1.5125497139512056E-4</v>
      </c>
      <c r="PN5" s="434">
        <f t="shared" si="6"/>
        <v>8.4537623691893771E-4</v>
      </c>
      <c r="PO5" s="434">
        <f t="shared" si="6"/>
        <v>1.8627023855037894E-3</v>
      </c>
      <c r="PP5" s="434">
        <f t="shared" si="6"/>
        <v>1.8991751012817915E-3</v>
      </c>
      <c r="PQ5" s="434">
        <f t="shared" si="6"/>
        <v>2.6794928008009311E-3</v>
      </c>
      <c r="PR5" s="434">
        <f t="shared" si="6"/>
        <v>3.9223654337130487E-3</v>
      </c>
      <c r="PS5" s="434">
        <f t="shared" si="6"/>
        <v>2.111913833915402E-3</v>
      </c>
      <c r="PT5" s="434">
        <f t="shared" si="6"/>
        <v>2.9724010150946611E-3</v>
      </c>
      <c r="PU5" s="434">
        <f t="shared" si="6"/>
        <v>1.2738630444015797E-3</v>
      </c>
      <c r="PV5" s="434">
        <f t="shared" si="6"/>
        <v>1.193546976784754E-3</v>
      </c>
      <c r="PW5" s="434">
        <f t="shared" si="6"/>
        <v>-1.5720318074441408E-4</v>
      </c>
      <c r="PX5" s="434">
        <f t="shared" si="6"/>
        <v>-3.44591141954953E-3</v>
      </c>
      <c r="PY5" s="434">
        <f t="shared" si="6"/>
        <v>-2.6251435282982349E-3</v>
      </c>
      <c r="PZ5" s="434">
        <f t="shared" si="6"/>
        <v>-9.6669727874709732E-4</v>
      </c>
      <c r="QA5" s="434">
        <f t="shared" si="6"/>
        <v>-1.5921956025494177E-3</v>
      </c>
      <c r="QB5" s="434">
        <f t="shared" si="6"/>
        <v>8.8547425736917873E-4</v>
      </c>
      <c r="QC5" s="434">
        <f t="shared" si="6"/>
        <v>3.3891143407949187E-4</v>
      </c>
      <c r="QD5" s="434">
        <f t="shared" si="6"/>
        <v>5.9531404685952971E-3</v>
      </c>
      <c r="QE5" s="434">
        <f t="shared" si="6"/>
        <v>2.0294976993193714E-3</v>
      </c>
      <c r="QF5" s="434">
        <f t="shared" si="6"/>
        <v>6.8400467934279785E-3</v>
      </c>
      <c r="QG5" s="434">
        <f t="shared" si="6"/>
        <v>5.5059633484926263E-3</v>
      </c>
      <c r="QH5" s="434">
        <f t="shared" si="6"/>
        <v>3.1432033079088484E-3</v>
      </c>
      <c r="QI5" s="434">
        <f t="shared" ref="QI5:ST5" si="7">QI7/QH7-1</f>
        <v>1.8396100714355157E-3</v>
      </c>
      <c r="QJ5" s="434">
        <f t="shared" si="7"/>
        <v>2.1537115056244893E-3</v>
      </c>
      <c r="QK5" s="434">
        <f t="shared" si="7"/>
        <v>1.8108806959262758E-3</v>
      </c>
      <c r="QL5" s="434">
        <f t="shared" si="7"/>
        <v>3.7391404677558082E-3</v>
      </c>
      <c r="QM5" s="434">
        <f t="shared" si="7"/>
        <v>6.0625154330185005E-3</v>
      </c>
      <c r="QN5" s="434">
        <f t="shared" si="7"/>
        <v>4.7014514832213194E-3</v>
      </c>
      <c r="QO5" s="434">
        <f t="shared" si="7"/>
        <v>3.1336739378573508E-3</v>
      </c>
      <c r="QP5" s="434">
        <f t="shared" si="7"/>
        <v>2.8551634371127843E-3</v>
      </c>
      <c r="QQ5" s="434">
        <f t="shared" si="7"/>
        <v>3.2154744708912109E-3</v>
      </c>
      <c r="QR5" s="434">
        <f t="shared" si="7"/>
        <v>4.2902513636571271E-3</v>
      </c>
      <c r="QS5" s="434">
        <f t="shared" si="7"/>
        <v>2.7717637476574186E-3</v>
      </c>
      <c r="QT5" s="434">
        <f t="shared" si="7"/>
        <v>3.2613920798314489E-3</v>
      </c>
      <c r="QU5" s="434">
        <f t="shared" si="7"/>
        <v>2.9451248476837222E-3</v>
      </c>
      <c r="QV5" s="434">
        <f t="shared" si="7"/>
        <v>1.0423874007446265E-2</v>
      </c>
      <c r="QW5" s="434">
        <f t="shared" si="7"/>
        <v>-1.6711570520788754E-4</v>
      </c>
      <c r="QX5" s="434">
        <f t="shared" si="7"/>
        <v>2.6783748746423974E-3</v>
      </c>
      <c r="QY5" s="434">
        <f t="shared" si="7"/>
        <v>-5.2814539244985248E-3</v>
      </c>
      <c r="QZ5" s="434">
        <f t="shared" si="7"/>
        <v>-9.0412661042442721E-3</v>
      </c>
      <c r="RA5" s="434">
        <f t="shared" si="7"/>
        <v>1.7323588127566847E-3</v>
      </c>
      <c r="RB5" s="434">
        <f t="shared" si="7"/>
        <v>2.2975821859148038E-3</v>
      </c>
      <c r="RC5" s="434">
        <f t="shared" si="7"/>
        <v>1.8486414539364837E-4</v>
      </c>
      <c r="RD5" s="434">
        <f t="shared" si="7"/>
        <v>4.3619874562055294E-3</v>
      </c>
      <c r="RE5" s="434">
        <f t="shared" si="7"/>
        <v>2.6295449619471167E-3</v>
      </c>
      <c r="RF5" s="434">
        <f t="shared" si="7"/>
        <v>3.238542737343586E-3</v>
      </c>
      <c r="RG5" s="434">
        <f t="shared" si="7"/>
        <v>1.1952871535090281E-3</v>
      </c>
      <c r="RH5" s="434">
        <f t="shared" si="7"/>
        <v>1.2060423942175102E-3</v>
      </c>
      <c r="RI5" s="434">
        <f t="shared" si="7"/>
        <v>4.3397672749079241E-4</v>
      </c>
      <c r="RJ5" s="434">
        <f t="shared" si="7"/>
        <v>5.7973599714600255E-4</v>
      </c>
      <c r="RK5" s="434">
        <f t="shared" si="7"/>
        <v>2.4715668518293654E-4</v>
      </c>
      <c r="RL5" s="434">
        <f t="shared" si="7"/>
        <v>5.468509486852291E-4</v>
      </c>
      <c r="RM5" s="434">
        <f t="shared" si="7"/>
        <v>1.0526187941037879E-3</v>
      </c>
      <c r="RN5" s="434">
        <f t="shared" si="7"/>
        <v>9.0187371341454714E-4</v>
      </c>
      <c r="RO5" s="434">
        <f t="shared" si="7"/>
        <v>3.1920997551382335E-4</v>
      </c>
      <c r="RP5" s="434">
        <f t="shared" si="7"/>
        <v>1.2077636176357487E-3</v>
      </c>
      <c r="RQ5" s="434">
        <f t="shared" si="7"/>
        <v>8.1092857373410432E-4</v>
      </c>
      <c r="RR5" s="434">
        <f t="shared" si="7"/>
        <v>9.4733235240762603E-4</v>
      </c>
      <c r="RS5" s="434">
        <f t="shared" si="7"/>
        <v>1.8445428916633588E-3</v>
      </c>
      <c r="RT5" s="434">
        <f t="shared" si="7"/>
        <v>2.3717830180336463E-4</v>
      </c>
      <c r="RU5" s="434">
        <f t="shared" si="7"/>
        <v>4.5414903322527067E-4</v>
      </c>
      <c r="RV5" s="434">
        <f t="shared" si="7"/>
        <v>-3.2539268067344196E-4</v>
      </c>
      <c r="RW5" s="434">
        <f t="shared" si="7"/>
        <v>1.3261053892144048E-4</v>
      </c>
      <c r="RX5" s="434">
        <f t="shared" si="7"/>
        <v>3.4554527848529304E-4</v>
      </c>
      <c r="RY5" s="434">
        <f t="shared" si="7"/>
        <v>2.6509430930898858E-4</v>
      </c>
      <c r="RZ5" s="434">
        <f t="shared" si="7"/>
        <v>-4.0155159536592322E-5</v>
      </c>
      <c r="SA5" s="434">
        <f t="shared" si="7"/>
        <v>-5.2203803649342184E-5</v>
      </c>
      <c r="SB5" s="434">
        <f t="shared" si="7"/>
        <v>-1.2569725835405166E-3</v>
      </c>
      <c r="SC5" s="434">
        <f t="shared" si="7"/>
        <v>1.0253399705668631E-3</v>
      </c>
      <c r="SD5" s="434">
        <f t="shared" si="7"/>
        <v>-4.0168224524461671E-5</v>
      </c>
      <c r="SE5" s="434">
        <f t="shared" si="7"/>
        <v>8.2348168054546811E-4</v>
      </c>
      <c r="SF5" s="434">
        <f t="shared" si="7"/>
        <v>6.1007914974231525E-4</v>
      </c>
      <c r="SG5" s="434">
        <f t="shared" si="7"/>
        <v>1.6534767654585725E-3</v>
      </c>
      <c r="SH5" s="434">
        <f t="shared" si="7"/>
        <v>3.835945454848666E-4</v>
      </c>
      <c r="SI5" s="434">
        <f t="shared" si="7"/>
        <v>2.5219368474993509E-4</v>
      </c>
      <c r="SJ5" s="434">
        <f t="shared" si="7"/>
        <v>-3.6018585590213981E-5</v>
      </c>
      <c r="SK5" s="434">
        <f t="shared" si="7"/>
        <v>5.2028719853325356E-5</v>
      </c>
      <c r="SL5" s="434">
        <f t="shared" si="7"/>
        <v>-4.3621810905458691E-4</v>
      </c>
      <c r="SM5" s="434">
        <f t="shared" si="7"/>
        <v>-2.4823234547532991E-4</v>
      </c>
      <c r="SN5" s="434">
        <f t="shared" si="7"/>
        <v>-7.0483452407643643E-4</v>
      </c>
      <c r="SO5" s="434">
        <f t="shared" si="7"/>
        <v>4.0075662850469485E-6</v>
      </c>
      <c r="SP5" s="434">
        <f t="shared" si="7"/>
        <v>-1.7873674001819273E-3</v>
      </c>
      <c r="SQ5" s="434">
        <f t="shared" si="7"/>
        <v>1.7664794466101252E-3</v>
      </c>
      <c r="SR5" s="434">
        <f t="shared" si="7"/>
        <v>-1.3625998404956929E-3</v>
      </c>
      <c r="SS5" s="434">
        <f t="shared" si="7"/>
        <v>-9.5913445138706699E-4</v>
      </c>
      <c r="ST5" s="434">
        <f t="shared" si="7"/>
        <v>-6.2262998907391953E-4</v>
      </c>
      <c r="SU5" s="434">
        <f t="shared" ref="SU5:VF5" si="8">SU7/ST7-1</f>
        <v>-1.455048253741098E-3</v>
      </c>
      <c r="SV5" s="434">
        <f t="shared" si="8"/>
        <v>-1.7550427288499648E-3</v>
      </c>
      <c r="SW5" s="434">
        <f t="shared" si="8"/>
        <v>-2.1855631857607971E-3</v>
      </c>
      <c r="SX5" s="434">
        <f t="shared" si="8"/>
        <v>-3.5805357871722121E-3</v>
      </c>
      <c r="SY5" s="434">
        <f t="shared" si="8"/>
        <v>-9.733820565129836E-4</v>
      </c>
      <c r="SZ5" s="434">
        <f t="shared" si="8"/>
        <v>-1.5386301725782703E-3</v>
      </c>
      <c r="TA5" s="434">
        <f t="shared" si="8"/>
        <v>1.5003415411638521E-3</v>
      </c>
      <c r="TB5" s="434">
        <f t="shared" si="8"/>
        <v>3.195121654155475E-3</v>
      </c>
      <c r="TC5" s="434">
        <f t="shared" si="8"/>
        <v>1.2950222581948889E-3</v>
      </c>
      <c r="TD5" s="434">
        <f t="shared" si="8"/>
        <v>7.8005011720971851E-4</v>
      </c>
      <c r="TE5" s="434">
        <f t="shared" si="8"/>
        <v>6.9867090984732094E-4</v>
      </c>
      <c r="TF5" s="434">
        <f t="shared" si="8"/>
        <v>6.2553978029411539E-4</v>
      </c>
      <c r="TG5" s="434">
        <f t="shared" si="8"/>
        <v>9.115071730776414E-4</v>
      </c>
      <c r="TH5" s="434">
        <f t="shared" si="8"/>
        <v>7.7367256726312839E-4</v>
      </c>
      <c r="TI5" s="434">
        <f t="shared" si="8"/>
        <v>6.3214942885081449E-4</v>
      </c>
      <c r="TJ5" s="434">
        <f t="shared" si="8"/>
        <v>8.8525487292656635E-5</v>
      </c>
      <c r="TK5" s="434">
        <f t="shared" si="8"/>
        <v>-1.1265882883101375E-3</v>
      </c>
      <c r="TL5" s="434">
        <f t="shared" si="8"/>
        <v>3.2627347356384284E-4</v>
      </c>
      <c r="TM5" s="434">
        <f t="shared" si="8"/>
        <v>-1.1274910505387759E-4</v>
      </c>
      <c r="TN5" s="434">
        <f t="shared" si="8"/>
        <v>-3.3023104091245425E-4</v>
      </c>
      <c r="TO5" s="434">
        <f t="shared" si="8"/>
        <v>-9.8699185026718261E-4</v>
      </c>
      <c r="TP5" s="434">
        <f t="shared" si="8"/>
        <v>-1.5404219627073168E-3</v>
      </c>
      <c r="TQ5" s="434">
        <f t="shared" si="8"/>
        <v>-9.6525876204545114E-4</v>
      </c>
      <c r="TR5" s="434">
        <f t="shared" si="8"/>
        <v>-1.1319396999551756E-3</v>
      </c>
      <c r="TS5" s="434">
        <f t="shared" si="8"/>
        <v>4.0472229980714758E-6</v>
      </c>
      <c r="TT5" s="434">
        <f t="shared" si="8"/>
        <v>-2.3878519046161006E-4</v>
      </c>
      <c r="TU5" s="434">
        <f t="shared" si="8"/>
        <v>-6.8818945450854763E-4</v>
      </c>
      <c r="TV5" s="434">
        <f t="shared" si="8"/>
        <v>-6.7651050211670061E-4</v>
      </c>
      <c r="TW5" s="434">
        <f t="shared" si="8"/>
        <v>-1.1674665974834575E-3</v>
      </c>
      <c r="TX5" s="434">
        <f t="shared" si="8"/>
        <v>-1.0876623376622208E-3</v>
      </c>
      <c r="TY5" s="434">
        <f t="shared" si="8"/>
        <v>-1.0238408658768128E-3</v>
      </c>
      <c r="TZ5" s="434">
        <f t="shared" si="8"/>
        <v>-1.708150317227819E-4</v>
      </c>
      <c r="UA5" s="434">
        <f t="shared" si="8"/>
        <v>-5.125326434481936E-4</v>
      </c>
      <c r="UB5" s="434">
        <f t="shared" si="8"/>
        <v>-8.7907794491104418E-4</v>
      </c>
      <c r="UC5" s="434">
        <f t="shared" si="8"/>
        <v>8.798514028740545E-4</v>
      </c>
      <c r="UD5" s="434">
        <f t="shared" si="8"/>
        <v>3.9884091945041611E-4</v>
      </c>
      <c r="UE5" s="434">
        <f t="shared" si="8"/>
        <v>-2.1154550262392213E-4</v>
      </c>
      <c r="UF5" s="434">
        <f t="shared" si="8"/>
        <v>7.3242783551297208E-4</v>
      </c>
      <c r="UG5" s="434">
        <f t="shared" si="8"/>
        <v>7.7255243191354239E-5</v>
      </c>
      <c r="UH5" s="434">
        <f t="shared" si="8"/>
        <v>-1.5856430189031823E-4</v>
      </c>
      <c r="UI5" s="434">
        <f t="shared" si="8"/>
        <v>-1.3419107182066625E-4</v>
      </c>
      <c r="UJ5" s="434">
        <f t="shared" si="8"/>
        <v>-1.1468776053845664E-3</v>
      </c>
      <c r="UK5" s="434">
        <f t="shared" si="8"/>
        <v>-8.9575453068579947E-4</v>
      </c>
      <c r="UL5" s="434">
        <f t="shared" si="8"/>
        <v>-5.664614093070508E-4</v>
      </c>
      <c r="UM5" s="434">
        <f t="shared" si="8"/>
        <v>-2.0347082905188829E-3</v>
      </c>
      <c r="UN5" s="434">
        <f t="shared" si="8"/>
        <v>-1.6629553208440395E-3</v>
      </c>
      <c r="UO5" s="434">
        <f t="shared" si="8"/>
        <v>-7.4896250276257348E-4</v>
      </c>
      <c r="UP5" s="434">
        <f t="shared" si="8"/>
        <v>-1.6546865720545867E-3</v>
      </c>
      <c r="UQ5" s="434">
        <f t="shared" si="8"/>
        <v>-9.2717568338185341E-4</v>
      </c>
      <c r="UR5" s="434">
        <f t="shared" si="8"/>
        <v>-2.6691304794168591E-3</v>
      </c>
      <c r="US5" s="434">
        <f t="shared" si="8"/>
        <v>-3.0756562017497657E-3</v>
      </c>
      <c r="UT5" s="434">
        <f t="shared" si="8"/>
        <v>-6.6906760060803094E-4</v>
      </c>
      <c r="UU5" s="434">
        <f t="shared" si="8"/>
        <v>-3.6327417901688142E-3</v>
      </c>
      <c r="UV5" s="434">
        <f t="shared" si="8"/>
        <v>-8.7935060787180941E-4</v>
      </c>
      <c r="UW5" s="434">
        <f t="shared" si="8"/>
        <v>-8.0954852101700059E-4</v>
      </c>
      <c r="UX5" s="434">
        <f t="shared" si="8"/>
        <v>-7.9358484294511644E-4</v>
      </c>
      <c r="UY5" s="434">
        <f t="shared" si="8"/>
        <v>2.7610410455365386E-3</v>
      </c>
      <c r="UZ5" s="434">
        <f t="shared" si="8"/>
        <v>1.8453015305635034E-3</v>
      </c>
      <c r="VA5" s="434">
        <f t="shared" si="8"/>
        <v>2.5248553382064554E-3</v>
      </c>
      <c r="VB5" s="434">
        <f t="shared" si="8"/>
        <v>2.0643413925225396E-4</v>
      </c>
      <c r="VC5" s="434">
        <f t="shared" si="8"/>
        <v>-7.0173121217931289E-5</v>
      </c>
      <c r="VD5" s="434">
        <f t="shared" si="8"/>
        <v>3.0960902572241267E-4</v>
      </c>
      <c r="VE5" s="434">
        <f t="shared" si="8"/>
        <v>-1.0936132983375701E-3</v>
      </c>
      <c r="VF5" s="434">
        <f t="shared" si="8"/>
        <v>2.4788164477707042E-5</v>
      </c>
      <c r="VG5" s="434">
        <f t="shared" ref="VG5:XR5" si="9">VG7/VF7-1</f>
        <v>-4.7509470909745666E-4</v>
      </c>
      <c r="VH5" s="434">
        <f t="shared" si="9"/>
        <v>-1.6532888047549044E-4</v>
      </c>
      <c r="VI5" s="434">
        <f t="shared" si="9"/>
        <v>-1.4468669130474066E-4</v>
      </c>
      <c r="VJ5" s="434">
        <f t="shared" si="9"/>
        <v>-5.5815799592329185E-4</v>
      </c>
      <c r="VK5" s="434">
        <f t="shared" si="9"/>
        <v>-5.3778564691486785E-4</v>
      </c>
      <c r="VL5" s="434">
        <f t="shared" si="9"/>
        <v>-6.7880232779526928E-4</v>
      </c>
      <c r="VM5" s="434">
        <f t="shared" si="9"/>
        <v>-5.384405106079182E-5</v>
      </c>
      <c r="VN5" s="434">
        <f t="shared" si="9"/>
        <v>-4.3077560318938168E-4</v>
      </c>
      <c r="VO5" s="434">
        <f t="shared" si="9"/>
        <v>-6.8788045797918418E-4</v>
      </c>
      <c r="VP5" s="434">
        <f t="shared" si="9"/>
        <v>2.0733553108831515E-5</v>
      </c>
      <c r="VQ5" s="434">
        <f t="shared" si="9"/>
        <v>7.0492619008266644E-5</v>
      </c>
      <c r="VR5" s="434">
        <f t="shared" si="9"/>
        <v>1.2729240350448645E-3</v>
      </c>
      <c r="VS5" s="434">
        <f t="shared" si="9"/>
        <v>1.5570389756669467E-3</v>
      </c>
      <c r="VT5" s="434">
        <f t="shared" si="9"/>
        <v>-9.5096336723776709E-5</v>
      </c>
      <c r="VU5" s="434">
        <f t="shared" si="9"/>
        <v>-2.0675082803567335E-5</v>
      </c>
      <c r="VV5" s="434">
        <f t="shared" si="9"/>
        <v>-5.3756326706233537E-5</v>
      </c>
      <c r="VW5" s="434">
        <f t="shared" si="9"/>
        <v>-4.0939711106247056E-4</v>
      </c>
      <c r="VX5" s="434">
        <f t="shared" si="9"/>
        <v>-2.8545424458037427E-4</v>
      </c>
      <c r="VY5" s="434">
        <f t="shared" si="9"/>
        <v>-2.2635950192634313E-3</v>
      </c>
      <c r="VZ5" s="434">
        <f t="shared" si="9"/>
        <v>-1.1322914592872824E-3</v>
      </c>
      <c r="WA5" s="434">
        <f t="shared" si="9"/>
        <v>-1.5861745373312308E-3</v>
      </c>
      <c r="WB5" s="434">
        <f t="shared" si="9"/>
        <v>7.65235039447143E-4</v>
      </c>
      <c r="WC5" s="434">
        <f t="shared" si="9"/>
        <v>-1.6539709848607531E-3</v>
      </c>
      <c r="WD5" s="434">
        <f t="shared" si="9"/>
        <v>-1.8232147688721501E-3</v>
      </c>
      <c r="WE5" s="434">
        <f t="shared" si="9"/>
        <v>-1.1593139196902635E-3</v>
      </c>
      <c r="WF5" s="434">
        <f t="shared" si="9"/>
        <v>-2.2252931917717822E-3</v>
      </c>
      <c r="WG5" s="434">
        <f t="shared" si="9"/>
        <v>-9.7076816215180273E-4</v>
      </c>
      <c r="WH5" s="434">
        <f t="shared" si="9"/>
        <v>-1.6167268401786616E-3</v>
      </c>
      <c r="WI5" s="434">
        <f t="shared" si="9"/>
        <v>-2.4038461538461453E-3</v>
      </c>
      <c r="WJ5" s="434">
        <f t="shared" si="9"/>
        <v>-9.8824617843096263E-4</v>
      </c>
      <c r="WK5" s="434">
        <f t="shared" si="9"/>
        <v>-3.3254756693046339E-4</v>
      </c>
      <c r="WL5" s="434">
        <f t="shared" si="9"/>
        <v>-1.1158787439837781E-3</v>
      </c>
      <c r="WM5" s="434">
        <f t="shared" si="9"/>
        <v>-9.3164036152704188E-4</v>
      </c>
      <c r="WN5" s="434">
        <f t="shared" si="9"/>
        <v>-6.8777822316912207E-4</v>
      </c>
      <c r="WO5" s="434">
        <f t="shared" si="9"/>
        <v>-1.4820632346981277E-3</v>
      </c>
      <c r="WP5" s="434">
        <f t="shared" si="9"/>
        <v>-1.3235735640495516E-3</v>
      </c>
      <c r="WQ5" s="434">
        <f t="shared" si="9"/>
        <v>-1.0204600115171214E-3</v>
      </c>
      <c r="WR5" s="434">
        <f t="shared" si="9"/>
        <v>-3.0941774362414076E-4</v>
      </c>
      <c r="WS5" s="434">
        <f t="shared" si="9"/>
        <v>-1.2846930728330763E-3</v>
      </c>
      <c r="WT5" s="434">
        <f t="shared" si="9"/>
        <v>2.381649833793853E-3</v>
      </c>
      <c r="WU5" s="434">
        <f t="shared" si="9"/>
        <v>-3.2781053059564025E-3</v>
      </c>
      <c r="WV5" s="434">
        <f t="shared" si="9"/>
        <v>-1.3427495772039277E-3</v>
      </c>
      <c r="WW5" s="434">
        <f t="shared" si="9"/>
        <v>-4.297470024081651E-4</v>
      </c>
      <c r="WX5" s="434">
        <f t="shared" si="9"/>
        <v>2.8094550934132378E-4</v>
      </c>
      <c r="WY5" s="434">
        <f t="shared" si="9"/>
        <v>1.021333095022392E-3</v>
      </c>
      <c r="WZ5" s="434">
        <f t="shared" si="9"/>
        <v>2.8568149064520654E-3</v>
      </c>
      <c r="XA5" s="434">
        <f t="shared" si="9"/>
        <v>5.2480086816815152E-3</v>
      </c>
      <c r="XB5" s="434">
        <f t="shared" si="9"/>
        <v>6.6248624213007812E-3</v>
      </c>
      <c r="XC5" s="434">
        <f t="shared" si="9"/>
        <v>6.4765319972519553E-3</v>
      </c>
      <c r="XD5" s="434">
        <f t="shared" si="9"/>
        <v>7.3672030434446256E-4</v>
      </c>
      <c r="XE5" s="434">
        <f t="shared" si="9"/>
        <v>2.7658662984391125E-3</v>
      </c>
      <c r="XF5" s="434">
        <f t="shared" si="9"/>
        <v>2.949032750439784E-3</v>
      </c>
      <c r="XG5" s="434">
        <f t="shared" si="9"/>
        <v>3.1843577729340211E-4</v>
      </c>
      <c r="XH5" s="434">
        <f t="shared" si="9"/>
        <v>1.5089877792660022E-3</v>
      </c>
      <c r="XI5" s="434">
        <f t="shared" si="9"/>
        <v>7.6367704304258766E-4</v>
      </c>
      <c r="XJ5" s="434">
        <f t="shared" si="9"/>
        <v>1.4024435516457601E-4</v>
      </c>
      <c r="XK5" s="434">
        <f t="shared" si="9"/>
        <v>2.4003167428279237E-3</v>
      </c>
      <c r="XL5" s="434">
        <f t="shared" si="9"/>
        <v>2.9006377288625096E-3</v>
      </c>
      <c r="XM5" s="434">
        <f t="shared" si="9"/>
        <v>1.6738118192447526E-3</v>
      </c>
      <c r="XN5" s="434">
        <f t="shared" si="9"/>
        <v>1.3597473818718342E-3</v>
      </c>
      <c r="XO5" s="434">
        <f t="shared" si="9"/>
        <v>1.8691588785046953E-3</v>
      </c>
      <c r="XP5" s="434">
        <f t="shared" si="9"/>
        <v>2.5678500277606098E-3</v>
      </c>
      <c r="XQ5" s="434">
        <f t="shared" si="9"/>
        <v>6.2301236659201287E-4</v>
      </c>
      <c r="XR5" s="434">
        <f t="shared" si="9"/>
        <v>-4.7612459000390128E-4</v>
      </c>
      <c r="XS5" s="434">
        <f t="shared" ref="XS5:AAD5" si="10">XS7/XR7-1</f>
        <v>-2.2759010980510919E-3</v>
      </c>
      <c r="XT5" s="434">
        <f t="shared" si="10"/>
        <v>-9.875213214830536E-4</v>
      </c>
      <c r="XU5" s="434">
        <f t="shared" si="10"/>
        <v>-2.6550552251469739E-4</v>
      </c>
      <c r="XV5" s="434">
        <f t="shared" si="10"/>
        <v>-1.6302282728161144E-3</v>
      </c>
      <c r="XW5" s="434">
        <f t="shared" si="10"/>
        <v>-5.9749869041381132E-4</v>
      </c>
      <c r="XX5" s="434">
        <f t="shared" si="10"/>
        <v>-4.3405976921118139E-4</v>
      </c>
      <c r="XY5" s="434">
        <f t="shared" si="10"/>
        <v>1.6796394920115532E-4</v>
      </c>
      <c r="XZ5" s="434">
        <f t="shared" si="10"/>
        <v>1.138686250977905E-3</v>
      </c>
      <c r="YA5" s="434">
        <f t="shared" si="10"/>
        <v>2.9048478227955421E-4</v>
      </c>
      <c r="YB5" s="434">
        <f t="shared" si="10"/>
        <v>-1.9632704814098734E-4</v>
      </c>
      <c r="YC5" s="434">
        <f t="shared" si="10"/>
        <v>-1.6363800001584217E-5</v>
      </c>
      <c r="YD5" s="434">
        <f t="shared" si="10"/>
        <v>-4.6228491478417233E-4</v>
      </c>
      <c r="YE5" s="434">
        <f t="shared" si="10"/>
        <v>-1.1132712575462334E-3</v>
      </c>
      <c r="YF5" s="434">
        <f t="shared" si="10"/>
        <v>-1.8438617841221028E-4</v>
      </c>
      <c r="YG5" s="434">
        <f t="shared" si="10"/>
        <v>-1.4015933903807065E-3</v>
      </c>
      <c r="YH5" s="434">
        <f t="shared" si="10"/>
        <v>-7.8796385215829101E-4</v>
      </c>
      <c r="YI5" s="434">
        <f t="shared" si="10"/>
        <v>-4.4768640594050613E-4</v>
      </c>
      <c r="YJ5" s="434">
        <f t="shared" si="10"/>
        <v>-9.8617303227666042E-4</v>
      </c>
      <c r="YK5" s="434">
        <f t="shared" si="10"/>
        <v>-4.9357326478138841E-4</v>
      </c>
      <c r="YL5" s="434">
        <f t="shared" si="10"/>
        <v>4.5678072467625341E-4</v>
      </c>
      <c r="YM5" s="434">
        <f t="shared" si="10"/>
        <v>8.2676582372220864E-4</v>
      </c>
      <c r="YN5" s="434">
        <f t="shared" si="10"/>
        <v>8.9595055010538438E-4</v>
      </c>
      <c r="YO5" s="434">
        <f t="shared" si="10"/>
        <v>8.1302482189427039E-4</v>
      </c>
      <c r="YP5" s="434">
        <f t="shared" si="10"/>
        <v>5.5798763400938256E-4</v>
      </c>
      <c r="YQ5" s="434">
        <f t="shared" si="10"/>
        <v>1.1604590989424679E-3</v>
      </c>
      <c r="YR5" s="434">
        <f t="shared" si="10"/>
        <v>2.158491431567322E-3</v>
      </c>
      <c r="YS5" s="434">
        <f t="shared" si="10"/>
        <v>2.0148848082588433E-3</v>
      </c>
      <c r="YT5" s="434">
        <f t="shared" si="10"/>
        <v>0</v>
      </c>
      <c r="YU5" s="434">
        <f t="shared" si="10"/>
        <v>1.1991581420391917E-3</v>
      </c>
      <c r="YV5" s="434">
        <f t="shared" si="10"/>
        <v>8.6366339941190695E-4</v>
      </c>
      <c r="YW5" s="434">
        <f t="shared" si="10"/>
        <v>1.5345289362498349E-3</v>
      </c>
      <c r="YX5" s="434">
        <f t="shared" si="10"/>
        <v>1.8207311373472645E-3</v>
      </c>
      <c r="YY5" s="434">
        <f t="shared" si="10"/>
        <v>1.3062721346188688E-3</v>
      </c>
      <c r="YZ5" s="434">
        <f t="shared" si="10"/>
        <v>-5.6315203079104759E-4</v>
      </c>
      <c r="ZA5" s="434">
        <f t="shared" si="10"/>
        <v>-7.0535012120676033E-4</v>
      </c>
      <c r="ZB5" s="434">
        <f t="shared" si="10"/>
        <v>2.4339585902510841E-4</v>
      </c>
      <c r="ZC5" s="434">
        <f t="shared" si="10"/>
        <v>3.7311616890800536E-4</v>
      </c>
      <c r="ZD5" s="434">
        <f t="shared" si="10"/>
        <v>-1.1432556027631824E-3</v>
      </c>
      <c r="ZE5" s="434">
        <f t="shared" si="10"/>
        <v>-3.2469904457310683E-4</v>
      </c>
      <c r="ZF5" s="434">
        <f t="shared" si="10"/>
        <v>1.6240225414332343E-4</v>
      </c>
      <c r="ZG5" s="434">
        <f t="shared" si="10"/>
        <v>4.0999910693262365E-4</v>
      </c>
      <c r="ZH5" s="434">
        <f t="shared" si="10"/>
        <v>3.4490734165726344E-4</v>
      </c>
      <c r="ZI5" s="434">
        <f t="shared" si="10"/>
        <v>-8.7616822429914532E-4</v>
      </c>
      <c r="ZJ5" s="434">
        <f t="shared" si="10"/>
        <v>-6.0898372795548106E-5</v>
      </c>
      <c r="ZK5" s="434">
        <f t="shared" si="10"/>
        <v>-2.1924749387935982E-4</v>
      </c>
      <c r="ZL5" s="434">
        <f t="shared" si="10"/>
        <v>-1.047745519669574E-3</v>
      </c>
      <c r="ZM5" s="434">
        <f t="shared" si="10"/>
        <v>3.3741894830985331E-4</v>
      </c>
      <c r="ZN5" s="434">
        <f t="shared" si="10"/>
        <v>1.5442885706384857E-4</v>
      </c>
      <c r="ZO5" s="434">
        <f t="shared" si="10"/>
        <v>-2.3567080851338851E-4</v>
      </c>
      <c r="ZP5" s="434">
        <f t="shared" si="10"/>
        <v>1.2192742879557628E-5</v>
      </c>
      <c r="ZQ5" s="434">
        <f t="shared" si="10"/>
        <v>2.8449386509254992E-5</v>
      </c>
      <c r="ZR5" s="434">
        <f t="shared" si="10"/>
        <v>-1.2639296426046887E-3</v>
      </c>
      <c r="ZS5" s="434">
        <f t="shared" si="10"/>
        <v>-2.2787663735468477E-4</v>
      </c>
      <c r="ZT5" s="434">
        <f t="shared" si="10"/>
        <v>4.0701531600628726E-6</v>
      </c>
      <c r="ZU5" s="434">
        <f t="shared" si="10"/>
        <v>-4.3957475212863528E-4</v>
      </c>
      <c r="ZV5" s="434">
        <f t="shared" si="10"/>
        <v>-2.8503485569153497E-5</v>
      </c>
      <c r="ZW5" s="434">
        <f t="shared" si="10"/>
        <v>-2.565386823685234E-4</v>
      </c>
      <c r="ZX5" s="434">
        <f t="shared" si="10"/>
        <v>1.7106967423452524E-4</v>
      </c>
      <c r="ZY5" s="434">
        <f t="shared" si="10"/>
        <v>1.9547475932180092E-4</v>
      </c>
      <c r="ZZ5" s="434">
        <f t="shared" si="10"/>
        <v>4.0715949252145833E-6</v>
      </c>
      <c r="AAA5" s="434">
        <f t="shared" si="10"/>
        <v>6.5145253557385985E-5</v>
      </c>
      <c r="AAB5" s="434">
        <f t="shared" si="10"/>
        <v>-4.0713131207459341E-6</v>
      </c>
      <c r="AAC5" s="434">
        <f t="shared" si="10"/>
        <v>-1.2213989088682986E-5</v>
      </c>
      <c r="AAD5" s="434">
        <f t="shared" si="10"/>
        <v>2.0356897120210604E-5</v>
      </c>
      <c r="AAE5" s="434">
        <f t="shared" ref="AAE5:ACP5" si="11">AAE7/AAD7-1</f>
        <v>-1.465666756234052E-4</v>
      </c>
      <c r="AAF5" s="434">
        <f t="shared" si="11"/>
        <v>-1.7509141400584571E-4</v>
      </c>
      <c r="AAG5" s="434">
        <f t="shared" si="11"/>
        <v>-4.3169628130301785E-4</v>
      </c>
      <c r="AAH5" s="434">
        <f t="shared" si="11"/>
        <v>3.381723212065868E-4</v>
      </c>
      <c r="AAI5" s="434">
        <f t="shared" si="11"/>
        <v>-4.5617464972302901E-4</v>
      </c>
      <c r="AAJ5" s="434">
        <f t="shared" si="11"/>
        <v>-1.1817055678708943E-4</v>
      </c>
      <c r="AAK5" s="434">
        <f t="shared" si="11"/>
        <v>-3.9530685184951952E-4</v>
      </c>
      <c r="AAL5" s="434">
        <f t="shared" si="11"/>
        <v>-2.0792394060720198E-4</v>
      </c>
      <c r="AAM5" s="434">
        <f t="shared" si="11"/>
        <v>-5.7496809130974658E-4</v>
      </c>
      <c r="AAN5" s="434">
        <f t="shared" si="11"/>
        <v>-2.1869517320168841E-3</v>
      </c>
      <c r="AAO5" s="434">
        <f t="shared" si="11"/>
        <v>-5.2749086091419262E-4</v>
      </c>
      <c r="AAP5" s="434">
        <f t="shared" si="11"/>
        <v>2.904776516314822E-4</v>
      </c>
      <c r="AAQ5" s="434">
        <f t="shared" si="11"/>
        <v>2.8630325240497356E-4</v>
      </c>
      <c r="AAR5" s="434">
        <f t="shared" si="11"/>
        <v>-5.6835373682351253E-4</v>
      </c>
      <c r="AAS5" s="434">
        <f t="shared" si="11"/>
        <v>-1.0637122740109195E-4</v>
      </c>
      <c r="AAT5" s="434">
        <f t="shared" si="11"/>
        <v>1.0638254344286224E-4</v>
      </c>
      <c r="AAU5" s="434">
        <f t="shared" si="11"/>
        <v>-6.545921686218481E-5</v>
      </c>
      <c r="AAV5" s="434">
        <f t="shared" si="11"/>
        <v>2.0048197503386156E-4</v>
      </c>
      <c r="AAW5" s="434">
        <f t="shared" si="11"/>
        <v>-1.1453816575301978E-4</v>
      </c>
      <c r="AAX5" s="434">
        <f t="shared" si="11"/>
        <v>2.4546704195937963E-5</v>
      </c>
      <c r="AAY5" s="434">
        <f t="shared" si="11"/>
        <v>-3.3137237254432517E-4</v>
      </c>
      <c r="AAZ5" s="434">
        <f t="shared" si="11"/>
        <v>6.1385595665264248E-5</v>
      </c>
      <c r="ABA5" s="434">
        <f t="shared" si="11"/>
        <v>-6.1381827705297987E-4</v>
      </c>
      <c r="ABB5" s="434">
        <f t="shared" si="11"/>
        <v>-2.2929957170114701E-4</v>
      </c>
      <c r="ABC5" s="434">
        <f t="shared" si="11"/>
        <v>-3.645061146924089E-4</v>
      </c>
      <c r="ABD5" s="434">
        <f t="shared" si="11"/>
        <v>-4.6296865333483872E-4</v>
      </c>
      <c r="ABE5" s="434">
        <f t="shared" si="11"/>
        <v>-6.0664688232692221E-4</v>
      </c>
      <c r="ABF5" s="434">
        <f t="shared" si="11"/>
        <v>-3.0760901663551277E-4</v>
      </c>
      <c r="ABG5" s="434">
        <f t="shared" si="11"/>
        <v>-9.4362458511243474E-5</v>
      </c>
      <c r="ABH5" s="434">
        <f t="shared" si="11"/>
        <v>-3.7338235173434153E-4</v>
      </c>
      <c r="ABI5" s="434">
        <f t="shared" si="11"/>
        <v>8.2092707294201261E-6</v>
      </c>
      <c r="ABJ5" s="434">
        <f t="shared" si="11"/>
        <v>-8.4965254546875979E-4</v>
      </c>
      <c r="ABK5" s="434">
        <f t="shared" si="11"/>
        <v>-3.4672297491596948E-3</v>
      </c>
      <c r="ABL5" s="434">
        <f t="shared" si="11"/>
        <v>1.0017396466290851E-3</v>
      </c>
      <c r="ABM5" s="434">
        <f t="shared" si="11"/>
        <v>-4.612451147141261E-4</v>
      </c>
      <c r="ABN5" s="434">
        <f t="shared" si="11"/>
        <v>-3.3785314924461574E-4</v>
      </c>
      <c r="ABO5" s="434">
        <f t="shared" si="11"/>
        <v>5.7701739707427535E-5</v>
      </c>
      <c r="ABP5" s="434">
        <f t="shared" si="11"/>
        <v>3.132199422193338E-4</v>
      </c>
      <c r="ABQ5" s="434">
        <f t="shared" si="11"/>
        <v>-1.565609331032336E-4</v>
      </c>
      <c r="ABR5" s="434">
        <f t="shared" si="11"/>
        <v>2.5136085116561624E-4</v>
      </c>
      <c r="ABS5" s="434">
        <f t="shared" si="11"/>
        <v>-1.1123012276503808E-4</v>
      </c>
      <c r="ABT5" s="434">
        <f t="shared" si="11"/>
        <v>4.53210170036078E-4</v>
      </c>
      <c r="ABU5" s="434">
        <f t="shared" si="11"/>
        <v>-8.2364520659350404E-6</v>
      </c>
      <c r="ABV5" s="434">
        <f t="shared" si="11"/>
        <v>2.8827819669619004E-4</v>
      </c>
      <c r="ABW5" s="434">
        <f t="shared" si="11"/>
        <v>5.9285852501744785E-4</v>
      </c>
      <c r="ABX5" s="434">
        <f t="shared" si="11"/>
        <v>9.4225111609436141E-4</v>
      </c>
      <c r="ABY5" s="434">
        <f t="shared" si="11"/>
        <v>-1.315443304392705E-4</v>
      </c>
      <c r="ABZ5" s="434">
        <f t="shared" si="11"/>
        <v>0</v>
      </c>
      <c r="ACA5" s="434">
        <f t="shared" si="11"/>
        <v>5.5091435337439876E-4</v>
      </c>
      <c r="ACB5" s="434">
        <f t="shared" si="11"/>
        <v>4.1090374169883148E-6</v>
      </c>
      <c r="ACC5" s="434">
        <f t="shared" si="11"/>
        <v>-3.7802988901536327E-4</v>
      </c>
      <c r="ACD5" s="434">
        <f t="shared" si="11"/>
        <v>-5.0971123214460512E-4</v>
      </c>
      <c r="ACE5" s="434">
        <f t="shared" si="11"/>
        <v>-7.3205538944942639E-4</v>
      </c>
      <c r="ACF5" s="434">
        <f t="shared" si="11"/>
        <v>-2.0784202359933612E-3</v>
      </c>
      <c r="ACG5" s="434">
        <f t="shared" si="11"/>
        <v>-7.8360855865500234E-4</v>
      </c>
      <c r="ACH5" s="434">
        <f t="shared" si="11"/>
        <v>2.4352190458887257E-4</v>
      </c>
      <c r="ACI5" s="434">
        <f t="shared" si="11"/>
        <v>-4.4153389701107049E-4</v>
      </c>
      <c r="ACJ5" s="434">
        <f t="shared" si="11"/>
        <v>-5.0778186021549487E-4</v>
      </c>
      <c r="ACK5" s="434">
        <f t="shared" si="11"/>
        <v>-3.6347565332683907E-4</v>
      </c>
      <c r="ACL5" s="434">
        <f t="shared" si="11"/>
        <v>-4.5450976989491743E-5</v>
      </c>
      <c r="ACM5" s="434">
        <f t="shared" si="11"/>
        <v>-9.7104227959399214E-4</v>
      </c>
      <c r="ACN5" s="434">
        <f t="shared" si="11"/>
        <v>5.0460555976061805E-4</v>
      </c>
      <c r="ACO5" s="434">
        <f t="shared" si="11"/>
        <v>5.7876351309493757E-5</v>
      </c>
      <c r="ACP5" s="434">
        <f t="shared" si="11"/>
        <v>-5.7046244662251056E-4</v>
      </c>
      <c r="ACQ5" s="434">
        <f t="shared" ref="ACQ5:AFB5" si="12">ACQ7/ACP7-1</f>
        <v>-5.5010733297211623E-4</v>
      </c>
      <c r="ACR5" s="434">
        <f t="shared" si="12"/>
        <v>-3.9315008401008544E-4</v>
      </c>
      <c r="ACS5" s="434">
        <f t="shared" si="12"/>
        <v>-2.4426292626977819E-4</v>
      </c>
      <c r="ACT5" s="434">
        <f t="shared" si="12"/>
        <v>-7.9508373225556372E-4</v>
      </c>
      <c r="ACU5" s="434">
        <f t="shared" si="12"/>
        <v>-9.3248014853375416E-4</v>
      </c>
      <c r="ACV5" s="434">
        <f t="shared" si="12"/>
        <v>-4.2726710831442194E-4</v>
      </c>
      <c r="ACW5" s="434">
        <f t="shared" si="12"/>
        <v>-1.7803489317905763E-3</v>
      </c>
      <c r="ACX5" s="434">
        <f t="shared" si="12"/>
        <v>-1.3677843141330914E-3</v>
      </c>
      <c r="ACY5" s="434">
        <f t="shared" si="12"/>
        <v>-8.0347701556160445E-4</v>
      </c>
      <c r="ACZ5" s="434">
        <f t="shared" si="12"/>
        <v>-1.6122699207842262E-3</v>
      </c>
      <c r="ADA5" s="434">
        <f t="shared" si="12"/>
        <v>-1.7124291035253147E-4</v>
      </c>
      <c r="ADB5" s="434">
        <f t="shared" si="12"/>
        <v>7.4295135338187102E-4</v>
      </c>
      <c r="ADC5" s="434">
        <f t="shared" si="12"/>
        <v>2.4190554839575995E-4</v>
      </c>
      <c r="ADD5" s="434">
        <f t="shared" si="12"/>
        <v>2.0848883125479389E-5</v>
      </c>
      <c r="ADE5" s="434">
        <f t="shared" si="12"/>
        <v>3.7527207225052095E-5</v>
      </c>
      <c r="ADF5" s="434">
        <f t="shared" si="12"/>
        <v>-2.7518919256985797E-4</v>
      </c>
      <c r="ADG5" s="434">
        <f t="shared" si="12"/>
        <v>-7.340398466858522E-4</v>
      </c>
      <c r="ADH5" s="434">
        <f t="shared" si="12"/>
        <v>-2.6294591244302445E-4</v>
      </c>
      <c r="ADI5" s="434">
        <f t="shared" si="12"/>
        <v>-4.4670813676794818E-4</v>
      </c>
      <c r="ADJ5" s="434">
        <f t="shared" si="12"/>
        <v>-1.7542174310736236E-4</v>
      </c>
      <c r="ADK5" s="434">
        <f t="shared" si="12"/>
        <v>-2.5064645899242066E-5</v>
      </c>
      <c r="ADL5" s="434">
        <f t="shared" si="12"/>
        <v>5.4308093994759332E-5</v>
      </c>
      <c r="ADM5" s="434">
        <f t="shared" si="12"/>
        <v>1.670927531871591E-5</v>
      </c>
      <c r="ADN5" s="434">
        <f t="shared" si="12"/>
        <v>1.086084748027627E-4</v>
      </c>
      <c r="ADO5" s="434">
        <f t="shared" si="12"/>
        <v>2.4643092833454006E-4</v>
      </c>
      <c r="ADP5" s="434">
        <f t="shared" si="12"/>
        <v>5.8460729005282985E-5</v>
      </c>
      <c r="ADQ5" s="434">
        <f t="shared" si="12"/>
        <v>5.469934152013689E-4</v>
      </c>
      <c r="ADR5" s="434">
        <f t="shared" si="12"/>
        <v>-3.4220564055043035E-4</v>
      </c>
      <c r="ADS5" s="434">
        <f t="shared" si="12"/>
        <v>2.9222676797058256E-5</v>
      </c>
      <c r="ADT5" s="434">
        <f t="shared" si="12"/>
        <v>7.1802193306536033E-4</v>
      </c>
      <c r="ADU5" s="434">
        <f t="shared" si="12"/>
        <v>4.9641455203808249E-4</v>
      </c>
      <c r="ADV5" s="434">
        <f t="shared" si="12"/>
        <v>1.6677924265628974E-5</v>
      </c>
      <c r="ADW5" s="434">
        <f t="shared" si="12"/>
        <v>1.1257411128995365E-4</v>
      </c>
      <c r="ADX5" s="434">
        <f t="shared" si="12"/>
        <v>-7.3373382971553269E-4</v>
      </c>
      <c r="ADY5" s="434">
        <f t="shared" si="12"/>
        <v>-2.419761945487986E-4</v>
      </c>
      <c r="ADZ5" s="434">
        <f t="shared" si="12"/>
        <v>-4.6737746990210827E-4</v>
      </c>
      <c r="AEA5" s="434">
        <f t="shared" si="12"/>
        <v>-2.2962304246365584E-4</v>
      </c>
      <c r="AEB5" s="434">
        <f t="shared" si="12"/>
        <v>-2.7143501428150696E-4</v>
      </c>
      <c r="AEC5" s="434">
        <f t="shared" si="12"/>
        <v>-7.93640848276711E-5</v>
      </c>
      <c r="AED5" s="434">
        <f t="shared" si="12"/>
        <v>-4.4698058349768033E-4</v>
      </c>
      <c r="AEE5" s="434">
        <f t="shared" si="12"/>
        <v>-1.3373621367707145E-4</v>
      </c>
      <c r="AEF5" s="434">
        <f t="shared" si="12"/>
        <v>-3.3856506928042762E-4</v>
      </c>
      <c r="AEG5" s="434">
        <f t="shared" si="12"/>
        <v>-3.5540465956407363E-4</v>
      </c>
      <c r="AEH5" s="434">
        <f t="shared" si="12"/>
        <v>1.463951246241102E-4</v>
      </c>
      <c r="AEI5" s="434">
        <f t="shared" si="12"/>
        <v>1.84012646687437E-4</v>
      </c>
      <c r="AEJ5" s="434">
        <f t="shared" si="12"/>
        <v>-5.0176034253501811E-5</v>
      </c>
      <c r="AEK5" s="434">
        <f t="shared" si="12"/>
        <v>-4.1815460012362138E-6</v>
      </c>
      <c r="AEL5" s="434">
        <f t="shared" si="12"/>
        <v>5.4778481674322421E-4</v>
      </c>
      <c r="AEM5" s="434">
        <f t="shared" si="12"/>
        <v>7.1047660442191685E-5</v>
      </c>
      <c r="AEN5" s="434">
        <f t="shared" si="12"/>
        <v>4.1789772371103595E-4</v>
      </c>
      <c r="AEO5" s="434">
        <f t="shared" si="12"/>
        <v>1.1487386849240444E-3</v>
      </c>
      <c r="AEP5" s="434">
        <f t="shared" si="12"/>
        <v>-1.0472820735349941E-3</v>
      </c>
      <c r="AEQ5" s="434">
        <f t="shared" si="12"/>
        <v>-8.3536256824112698E-6</v>
      </c>
      <c r="AER5" s="434">
        <f t="shared" si="12"/>
        <v>-2.6314140718008971E-4</v>
      </c>
      <c r="AES5" s="434">
        <f t="shared" si="12"/>
        <v>6.0162438584177025E-4</v>
      </c>
      <c r="AET5" s="434">
        <f t="shared" si="12"/>
        <v>3.9249089755144517E-4</v>
      </c>
      <c r="AEU5" s="434">
        <f t="shared" si="12"/>
        <v>4.8833423765604067E-4</v>
      </c>
      <c r="AEV5" s="434">
        <f t="shared" si="12"/>
        <v>3.1288197674661511E-4</v>
      </c>
      <c r="AEW5" s="434">
        <f t="shared" si="12"/>
        <v>3.419772960437939E-4</v>
      </c>
      <c r="AEX5" s="434">
        <f t="shared" si="12"/>
        <v>1.2548777640664088E-3</v>
      </c>
      <c r="AEY5" s="434">
        <f t="shared" si="12"/>
        <v>5.038202902172273E-4</v>
      </c>
      <c r="AEZ5" s="434">
        <f t="shared" si="12"/>
        <v>-2.9964292551387661E-4</v>
      </c>
      <c r="AFA5" s="434">
        <f t="shared" si="12"/>
        <v>2.206365990327086E-4</v>
      </c>
      <c r="AFB5" s="434">
        <f t="shared" si="12"/>
        <v>-1.9977774725621344E-4</v>
      </c>
      <c r="AFC5" s="434">
        <f t="shared" ref="AFC5:AHN5" si="13">AFC7/AFB7-1</f>
        <v>1.7067759003230876E-4</v>
      </c>
      <c r="AFD5" s="434">
        <f t="shared" si="13"/>
        <v>-2.081078831266403E-4</v>
      </c>
      <c r="AFE5" s="434">
        <f t="shared" si="13"/>
        <v>3.4969401773454756E-4</v>
      </c>
      <c r="AFF5" s="434">
        <f t="shared" si="13"/>
        <v>-3.6621804955605519E-4</v>
      </c>
      <c r="AFG5" s="434">
        <f t="shared" si="13"/>
        <v>-8.7424960242499239E-5</v>
      </c>
      <c r="AFH5" s="434">
        <f t="shared" si="13"/>
        <v>-1.6237483606384995E-4</v>
      </c>
      <c r="AFI5" s="434">
        <f t="shared" si="13"/>
        <v>-4.0392094809005297E-4</v>
      </c>
      <c r="AFJ5" s="434">
        <f t="shared" si="13"/>
        <v>2.1245662343938321E-4</v>
      </c>
      <c r="AFK5" s="434">
        <f t="shared" si="13"/>
        <v>1.2494793835915452E-4</v>
      </c>
      <c r="AFL5" s="434">
        <f t="shared" si="13"/>
        <v>1.1452130096198943E-3</v>
      </c>
      <c r="AFM5" s="434">
        <f t="shared" si="13"/>
        <v>6.6554356190584585E-4</v>
      </c>
      <c r="AFN5" s="434">
        <f t="shared" si="13"/>
        <v>1.1223577827190745E-4</v>
      </c>
      <c r="AFO5" s="434">
        <f t="shared" si="13"/>
        <v>1.0349471304116342E-3</v>
      </c>
      <c r="AFP5" s="434">
        <f t="shared" si="13"/>
        <v>1.0546377070348445E-3</v>
      </c>
      <c r="AFQ5" s="434">
        <f t="shared" si="13"/>
        <v>2.3227358510147234E-4</v>
      </c>
      <c r="AFR5" s="434">
        <f t="shared" si="13"/>
        <v>-2.8612777886061203E-4</v>
      </c>
      <c r="AFS5" s="434">
        <f t="shared" si="13"/>
        <v>-1.8251051509443617E-4</v>
      </c>
      <c r="AFT5" s="434">
        <f t="shared" si="13"/>
        <v>-1.2861042657175137E-4</v>
      </c>
      <c r="AFU5" s="434">
        <f t="shared" si="13"/>
        <v>-4.2737347877874754E-4</v>
      </c>
      <c r="AFV5" s="434">
        <f t="shared" si="13"/>
        <v>3.1547836482581637E-4</v>
      </c>
      <c r="AFW5" s="434">
        <f t="shared" si="13"/>
        <v>-2.9048053780456051E-5</v>
      </c>
      <c r="AFX5" s="434">
        <f t="shared" si="13"/>
        <v>9.1296535296381265E-5</v>
      </c>
      <c r="AFY5" s="434">
        <f t="shared" si="13"/>
        <v>5.4772920600010266E-4</v>
      </c>
      <c r="AFZ5" s="434">
        <f t="shared" si="13"/>
        <v>3.1933379505399984E-4</v>
      </c>
      <c r="AGA5" s="434">
        <f t="shared" si="13"/>
        <v>3.1508598530716192E-4</v>
      </c>
      <c r="AGB5" s="434">
        <f t="shared" si="13"/>
        <v>6.1753978779832686E-4</v>
      </c>
      <c r="AGC5" s="434">
        <f t="shared" si="13"/>
        <v>6.6272071706396929E-5</v>
      </c>
      <c r="AGD5" s="434">
        <f t="shared" si="13"/>
        <v>3.7275570005546044E-5</v>
      </c>
      <c r="AGE5" s="434">
        <f t="shared" si="13"/>
        <v>2.774855666090037E-4</v>
      </c>
      <c r="AGF5" s="434">
        <f t="shared" si="13"/>
        <v>1.4201663623452099E-3</v>
      </c>
      <c r="AGG5" s="434">
        <f t="shared" si="13"/>
        <v>2.0755465881652224E-3</v>
      </c>
      <c r="AGH5" s="434">
        <f t="shared" si="13"/>
        <v>1.1882854855880254E-3</v>
      </c>
      <c r="AGI5" s="434">
        <f t="shared" si="13"/>
        <v>6.053887428189908E-3</v>
      </c>
      <c r="AGJ5" s="434">
        <f t="shared" si="13"/>
        <v>3.9938883267860437E-3</v>
      </c>
      <c r="AGK5" s="434">
        <f t="shared" si="13"/>
        <v>1.252560200409647E-3</v>
      </c>
      <c r="AGL5" s="434">
        <f t="shared" si="13"/>
        <v>2.7913041706566499E-3</v>
      </c>
      <c r="AGM5" s="434">
        <f t="shared" si="13"/>
        <v>1.5075785281808418E-3</v>
      </c>
      <c r="AGN5" s="434">
        <f t="shared" si="13"/>
        <v>-6.8976430348088869E-5</v>
      </c>
      <c r="AGO5" s="434">
        <f t="shared" si="13"/>
        <v>-4.6663745110453458E-4</v>
      </c>
      <c r="AGP5" s="434">
        <f t="shared" si="13"/>
        <v>-1.9080173264207634E-4</v>
      </c>
      <c r="AGQ5" s="434">
        <f t="shared" si="13"/>
        <v>-1.6241544246065054E-5</v>
      </c>
      <c r="AGR5" s="434">
        <f t="shared" si="13"/>
        <v>2.436271205707996E-5</v>
      </c>
      <c r="AGS5" s="434">
        <f t="shared" si="13"/>
        <v>1.2587094573746072E-4</v>
      </c>
      <c r="AGT5" s="434">
        <f t="shared" si="13"/>
        <v>1.2585510423646085E-4</v>
      </c>
      <c r="AGU5" s="434">
        <f t="shared" si="13"/>
        <v>-6.1316354256213401E-5</v>
      </c>
      <c r="AGV5" s="434">
        <f t="shared" si="13"/>
        <v>-4.4228968502424415E-5</v>
      </c>
      <c r="AGW5" s="434">
        <f t="shared" si="13"/>
        <v>-6.2520298798307561E-4</v>
      </c>
      <c r="AGX5" s="434">
        <f t="shared" si="13"/>
        <v>-2.4373796543741832E-5</v>
      </c>
      <c r="AGY5" s="434">
        <f t="shared" si="13"/>
        <v>-1.7468313292157145E-4</v>
      </c>
      <c r="AGZ5" s="434">
        <f t="shared" si="13"/>
        <v>1.2189324589462203E-5</v>
      </c>
      <c r="AHA5" s="434">
        <f t="shared" si="13"/>
        <v>3.2504469364758037E-5</v>
      </c>
      <c r="AHB5" s="434">
        <f t="shared" si="13"/>
        <v>1.5439121107707621E-4</v>
      </c>
      <c r="AHC5" s="434">
        <f t="shared" si="13"/>
        <v>6.4184330898653386E-4</v>
      </c>
      <c r="AHD5" s="434">
        <f t="shared" si="13"/>
        <v>-8.9313262207402211E-5</v>
      </c>
      <c r="AHE5" s="434">
        <f t="shared" si="13"/>
        <v>7.3893025635207721E-4</v>
      </c>
      <c r="AHF5" s="434">
        <f t="shared" si="13"/>
        <v>-3.2050761915580761E-4</v>
      </c>
      <c r="AHG5" s="434">
        <f t="shared" si="13"/>
        <v>1.582760090095281E-4</v>
      </c>
      <c r="AHH5" s="434">
        <f t="shared" si="13"/>
        <v>-3.3679050818846701E-4</v>
      </c>
      <c r="AHI5" s="434">
        <f t="shared" si="13"/>
        <v>-1.4612702497562857E-4</v>
      </c>
      <c r="AHJ5" s="434">
        <f t="shared" si="13"/>
        <v>-3.0041611691866699E-4</v>
      </c>
      <c r="AHK5" s="434">
        <f t="shared" si="13"/>
        <v>-7.8781405963834761E-4</v>
      </c>
      <c r="AHL5" s="434">
        <f t="shared" si="13"/>
        <v>-1.2354860865572137E-3</v>
      </c>
      <c r="AHM5" s="434">
        <f t="shared" si="13"/>
        <v>-4.3946564233210417E-4</v>
      </c>
      <c r="AHN5" s="434">
        <f t="shared" si="13"/>
        <v>-1.6283661381244485E-4</v>
      </c>
      <c r="AHO5" s="434">
        <f t="shared" ref="AHO5:AJZ5" si="14">AHO7/AHN7-1</f>
        <v>-2.239368091041527E-4</v>
      </c>
      <c r="AHP5" s="434">
        <f t="shared" si="14"/>
        <v>8.1449806556666005E-5</v>
      </c>
      <c r="AHQ5" s="434">
        <f t="shared" si="14"/>
        <v>1.1809260088768703E-4</v>
      </c>
      <c r="AHR5" s="434">
        <f t="shared" si="14"/>
        <v>0</v>
      </c>
      <c r="AHS5" s="434">
        <f t="shared" si="14"/>
        <v>0</v>
      </c>
      <c r="AHT5" s="434">
        <f t="shared" si="14"/>
        <v>9.0798415302995039E-4</v>
      </c>
      <c r="AHU5" s="434">
        <f t="shared" si="14"/>
        <v>1.7085533434757494E-4</v>
      </c>
      <c r="AHV5" s="434">
        <f t="shared" si="14"/>
        <v>5.8162236032943682E-4</v>
      </c>
      <c r="AHW5" s="434">
        <f t="shared" si="14"/>
        <v>1.4796326933785853E-3</v>
      </c>
      <c r="AHX5" s="434">
        <f t="shared" si="14"/>
        <v>3.4500813813309605E-4</v>
      </c>
      <c r="AHY5" s="434">
        <f t="shared" si="14"/>
        <v>0</v>
      </c>
      <c r="AHZ5" s="434">
        <f t="shared" si="14"/>
        <v>0</v>
      </c>
      <c r="AIA5" s="434">
        <f t="shared" si="14"/>
        <v>1.2984062063818858E-3</v>
      </c>
      <c r="AIB5" s="434">
        <f t="shared" si="14"/>
        <v>4.7816643433717942E-4</v>
      </c>
      <c r="AIC5" s="434">
        <f t="shared" si="14"/>
        <v>-2.2681798666635E-4</v>
      </c>
      <c r="AID5" s="434">
        <f t="shared" si="14"/>
        <v>3.970215282897982E-4</v>
      </c>
      <c r="AIE5" s="434">
        <f t="shared" si="14"/>
        <v>1.7413418861567109E-4</v>
      </c>
      <c r="AIF5" s="434">
        <f t="shared" si="14"/>
        <v>9.6769360957815742E-4</v>
      </c>
      <c r="AIG5" s="434">
        <f t="shared" si="14"/>
        <v>2.2247570969757824E-4</v>
      </c>
      <c r="AIH5" s="434">
        <f t="shared" si="14"/>
        <v>3.7205841317100585E-4</v>
      </c>
      <c r="AII5" s="434">
        <f t="shared" si="14"/>
        <v>-8.8937400198219052E-5</v>
      </c>
      <c r="AIJ5" s="434">
        <f t="shared" si="14"/>
        <v>-1.7789062152562263E-4</v>
      </c>
      <c r="AIK5" s="434">
        <f t="shared" si="14"/>
        <v>1.8196596023445366E-4</v>
      </c>
      <c r="AIL5" s="434">
        <f t="shared" si="14"/>
        <v>1.5767514069464639E-4</v>
      </c>
      <c r="AIM5" s="434">
        <f t="shared" si="14"/>
        <v>6.8315122704465381E-4</v>
      </c>
      <c r="AIN5" s="434">
        <f t="shared" si="14"/>
        <v>2.9084798345380136E-4</v>
      </c>
      <c r="AIO5" s="434">
        <f t="shared" si="14"/>
        <v>1.3003586082125373E-3</v>
      </c>
      <c r="AIP5" s="434">
        <f t="shared" si="14"/>
        <v>5.4447339340013556E-4</v>
      </c>
      <c r="AIQ5" s="434">
        <f t="shared" si="14"/>
        <v>1.2415299841583849E-3</v>
      </c>
      <c r="AIR5" s="434">
        <f t="shared" si="14"/>
        <v>1.3044055896196394E-3</v>
      </c>
      <c r="AIS5" s="434">
        <f t="shared" si="14"/>
        <v>2.5008745019359235E-3</v>
      </c>
      <c r="AIT5" s="434">
        <f t="shared" si="14"/>
        <v>1.7245874024907071E-3</v>
      </c>
      <c r="AIU5" s="434">
        <f t="shared" si="14"/>
        <v>1.2691930414590047E-3</v>
      </c>
      <c r="AIV5" s="434">
        <f t="shared" si="14"/>
        <v>1.0356603034202827E-3</v>
      </c>
      <c r="AIW5" s="434">
        <f t="shared" si="14"/>
        <v>3.1197446682724728E-3</v>
      </c>
      <c r="AIX5" s="434">
        <f t="shared" si="14"/>
        <v>1.5928512834399999E-3</v>
      </c>
      <c r="AIY5" s="434">
        <f t="shared" si="14"/>
        <v>2.4053561915062804E-3</v>
      </c>
      <c r="AIZ5" s="434">
        <f t="shared" si="14"/>
        <v>7.2582468359194685E-4</v>
      </c>
      <c r="AJA5" s="434">
        <f t="shared" si="14"/>
        <v>4.3002655463517669E-3</v>
      </c>
      <c r="AJB5" s="434">
        <f t="shared" si="14"/>
        <v>1.7482586475661144E-3</v>
      </c>
      <c r="AJC5" s="434">
        <f t="shared" si="14"/>
        <v>2.7222086527627365E-3</v>
      </c>
      <c r="AJD5" s="434">
        <f t="shared" si="14"/>
        <v>2.6873165729641713E-3</v>
      </c>
      <c r="AJE5" s="434">
        <f t="shared" si="14"/>
        <v>-8.1892380090364814E-4</v>
      </c>
      <c r="AJF5" s="434">
        <f t="shared" si="14"/>
        <v>5.631284215149579E-3</v>
      </c>
      <c r="AJG5" s="434">
        <f t="shared" si="14"/>
        <v>1.1152706286070568E-3</v>
      </c>
      <c r="AJH5" s="434">
        <f t="shared" si="14"/>
        <v>3.1940668261087879E-4</v>
      </c>
      <c r="AJI5" s="434">
        <f t="shared" si="14"/>
        <v>-3.6213825114472797E-4</v>
      </c>
      <c r="AJJ5" s="434">
        <f t="shared" si="14"/>
        <v>-3.1942036889165415E-4</v>
      </c>
      <c r="AJK5" s="434">
        <f t="shared" si="14"/>
        <v>-1.3248491035844356E-4</v>
      </c>
      <c r="AJL5" s="434">
        <f t="shared" si="14"/>
        <v>-4.3647870802299149E-4</v>
      </c>
      <c r="AJM5" s="434">
        <f t="shared" si="14"/>
        <v>-4.2887163871851985E-4</v>
      </c>
      <c r="AJN5" s="434">
        <f t="shared" si="14"/>
        <v>2.7303541269452225E-5</v>
      </c>
      <c r="AJO5" s="434">
        <f t="shared" si="14"/>
        <v>3.1593235147275855E-4</v>
      </c>
      <c r="AJP5" s="434">
        <f t="shared" si="14"/>
        <v>9.747918819336121E-5</v>
      </c>
      <c r="AJQ5" s="434">
        <f t="shared" si="14"/>
        <v>0</v>
      </c>
      <c r="AJR5" s="434">
        <f t="shared" si="14"/>
        <v>-7.7975749541892014E-4</v>
      </c>
      <c r="AJS5" s="434">
        <f t="shared" si="14"/>
        <v>5.2284521440548737E-4</v>
      </c>
      <c r="AJT5" s="434">
        <f t="shared" si="14"/>
        <v>-1.7549059370414177E-4</v>
      </c>
      <c r="AJU5" s="434">
        <f t="shared" si="14"/>
        <v>-3.9004754678328979E-6</v>
      </c>
      <c r="AJV5" s="434">
        <f t="shared" si="14"/>
        <v>-4.2905397499071185E-5</v>
      </c>
      <c r="AJW5" s="434">
        <f t="shared" si="14"/>
        <v>-3.9006580411227176E-6</v>
      </c>
      <c r="AJX5" s="434">
        <f t="shared" si="14"/>
        <v>1.0921885117376462E-4</v>
      </c>
      <c r="AJY5" s="434">
        <f t="shared" si="14"/>
        <v>8.1905192789166748E-5</v>
      </c>
      <c r="AJZ5" s="434">
        <f t="shared" si="14"/>
        <v>1.5599711405345218E-4</v>
      </c>
      <c r="AKA5" s="434">
        <f t="shared" ref="AKA5:AML5" si="15">AKA7/AJZ7-1</f>
        <v>-4.2892515256132135E-5</v>
      </c>
      <c r="AKB5" s="434">
        <f t="shared" si="15"/>
        <v>1.7547690723884735E-4</v>
      </c>
      <c r="AKC5" s="434">
        <f t="shared" si="15"/>
        <v>3.3139822760430704E-4</v>
      </c>
      <c r="AKD5" s="434">
        <f t="shared" si="15"/>
        <v>6.2360176791287358E-5</v>
      </c>
      <c r="AKE5" s="434">
        <f t="shared" si="15"/>
        <v>-6.6253556257112045E-5</v>
      </c>
      <c r="AKF5" s="434">
        <f t="shared" si="15"/>
        <v>4.5211304385106565E-4</v>
      </c>
      <c r="AKG5" s="434">
        <f t="shared" si="15"/>
        <v>1.0908141759102818E-4</v>
      </c>
      <c r="AKH5" s="434">
        <f t="shared" si="15"/>
        <v>5.84301000712939E-4</v>
      </c>
      <c r="AKI5" s="434">
        <f t="shared" si="15"/>
        <v>7.0075175090611452E-5</v>
      </c>
      <c r="AKJ5" s="434">
        <f t="shared" si="15"/>
        <v>3.0363781458642158E-4</v>
      </c>
      <c r="AKK5" s="434">
        <f t="shared" si="15"/>
        <v>1.1168923152360399E-3</v>
      </c>
      <c r="AKL5" s="434">
        <f t="shared" si="15"/>
        <v>8.3576287657916026E-4</v>
      </c>
      <c r="AKM5" s="434">
        <f t="shared" si="15"/>
        <v>1.0020779523429724E-3</v>
      </c>
      <c r="AKN5" s="434">
        <f t="shared" si="15"/>
        <v>1.3813280149617135E-3</v>
      </c>
      <c r="AKO5" s="434">
        <f t="shared" si="15"/>
        <v>2.1466295204182195E-3</v>
      </c>
      <c r="AKP5" s="434">
        <f t="shared" si="15"/>
        <v>1.6819199406108432E-3</v>
      </c>
      <c r="AKQ5" s="434">
        <f t="shared" si="15"/>
        <v>2.3970540553059916E-3</v>
      </c>
      <c r="AKR5" s="434">
        <f t="shared" si="15"/>
        <v>2.4490833265946588E-3</v>
      </c>
      <c r="AKS5" s="434">
        <f t="shared" si="15"/>
        <v>9.9491020839348465E-4</v>
      </c>
      <c r="AKT5" s="434">
        <f t="shared" si="15"/>
        <v>5.027169741810722E-3</v>
      </c>
      <c r="AKU5" s="434">
        <f t="shared" si="15"/>
        <v>3.0928543609245462E-3</v>
      </c>
      <c r="AKV5" s="434">
        <f t="shared" si="15"/>
        <v>2.0898044947927907E-3</v>
      </c>
      <c r="AKW5" s="434">
        <f t="shared" si="15"/>
        <v>2.5374829536604082E-3</v>
      </c>
      <c r="AKX5" s="434">
        <f t="shared" si="15"/>
        <v>-1.9020843358429351E-3</v>
      </c>
      <c r="AKY5" s="434">
        <f t="shared" si="15"/>
        <v>-4.8971410566434059E-4</v>
      </c>
      <c r="AKZ5" s="434">
        <f t="shared" si="15"/>
        <v>6.0769493714141198E-4</v>
      </c>
      <c r="ALA5" s="434">
        <f t="shared" si="15"/>
        <v>-3.7957866767857062E-5</v>
      </c>
      <c r="ALB5" s="434">
        <f t="shared" si="15"/>
        <v>-5.3143030671054525E-5</v>
      </c>
      <c r="ALC5" s="434">
        <f t="shared" si="15"/>
        <v>2.1637955251185836E-4</v>
      </c>
      <c r="ALD5" s="434">
        <f t="shared" si="15"/>
        <v>6.4520291631842142E-5</v>
      </c>
      <c r="ALE5" s="434">
        <f t="shared" si="15"/>
        <v>-3.7950664137920143E-6</v>
      </c>
      <c r="ALF5" s="434">
        <f t="shared" si="15"/>
        <v>3.3776219264591845E-4</v>
      </c>
      <c r="ALG5" s="434">
        <f t="shared" si="15"/>
        <v>3.4144194728136235E-4</v>
      </c>
      <c r="ALH5" s="434">
        <f t="shared" si="15"/>
        <v>-4.171754943538275E-5</v>
      </c>
      <c r="ALI5" s="434">
        <f t="shared" si="15"/>
        <v>3.6409562061234801E-4</v>
      </c>
      <c r="ALJ5" s="434">
        <f t="shared" si="15"/>
        <v>1.5165129301686342E-4</v>
      </c>
      <c r="ALK5" s="434">
        <f t="shared" si="15"/>
        <v>6.936994651312034E-4</v>
      </c>
      <c r="ALL5" s="434">
        <f t="shared" si="15"/>
        <v>8.1443712924178513E-4</v>
      </c>
      <c r="ALM5" s="434">
        <f t="shared" si="15"/>
        <v>-2.5737979795692478E-4</v>
      </c>
      <c r="ALN5" s="434">
        <f t="shared" si="15"/>
        <v>5.6032377627945884E-4</v>
      </c>
      <c r="ALO5" s="434">
        <f t="shared" si="15"/>
        <v>4.1622364074678231E-5</v>
      </c>
      <c r="ALP5" s="434">
        <f t="shared" si="15"/>
        <v>2.913444220786765E-4</v>
      </c>
      <c r="ALQ5" s="434">
        <f t="shared" si="15"/>
        <v>1.6378622304429324E-3</v>
      </c>
      <c r="ALR5" s="434">
        <f t="shared" si="15"/>
        <v>1.975060611324686E-3</v>
      </c>
      <c r="ALS5" s="434">
        <f t="shared" si="15"/>
        <v>-1.0176199001223907E-3</v>
      </c>
      <c r="ALT5" s="434">
        <f t="shared" si="15"/>
        <v>2.7994189885116594E-3</v>
      </c>
      <c r="ALU5" s="434">
        <f t="shared" si="15"/>
        <v>2.2611240909415908E-3</v>
      </c>
      <c r="ALV5" s="434">
        <f t="shared" si="15"/>
        <v>8.9340010060134922E-4</v>
      </c>
      <c r="ALW5" s="434">
        <f t="shared" si="15"/>
        <v>1.3501552678540918E-4</v>
      </c>
      <c r="ALX5" s="434">
        <f t="shared" si="15"/>
        <v>-2.1749565008699623E-4</v>
      </c>
      <c r="ALY5" s="434">
        <f t="shared" si="15"/>
        <v>-1.5378037162339098E-4</v>
      </c>
      <c r="ALZ5" s="434">
        <f t="shared" si="15"/>
        <v>-1.0766281656431342E-3</v>
      </c>
      <c r="AMA5" s="434">
        <f t="shared" si="15"/>
        <v>-1.028968853037826E-3</v>
      </c>
      <c r="AMB5" s="434">
        <f t="shared" si="15"/>
        <v>-1.5638392252980138E-3</v>
      </c>
      <c r="AMC5" s="434">
        <f t="shared" si="15"/>
        <v>-2.0369282669918665E-3</v>
      </c>
      <c r="AMD5" s="434">
        <f t="shared" si="15"/>
        <v>-6.3383071438016803E-4</v>
      </c>
      <c r="AME5" s="434">
        <f t="shared" si="15"/>
        <v>-9.7022503935628723E-4</v>
      </c>
      <c r="AMF5" s="434">
        <f t="shared" si="15"/>
        <v>-2.2635377697163284E-3</v>
      </c>
      <c r="AMG5" s="434">
        <f t="shared" si="15"/>
        <v>-1.6323840761122144E-3</v>
      </c>
      <c r="AMH5" s="434">
        <f t="shared" si="15"/>
        <v>-1.2443095599393716E-3</v>
      </c>
      <c r="AMI5" s="434">
        <f t="shared" si="15"/>
        <v>-4.0642377465116564E-4</v>
      </c>
      <c r="AMJ5" s="434">
        <f t="shared" si="15"/>
        <v>-4.3698820131854443E-4</v>
      </c>
      <c r="AMK5" s="434">
        <f t="shared" si="15"/>
        <v>-3.0792624976239136E-4</v>
      </c>
      <c r="AML5" s="434">
        <f t="shared" si="15"/>
        <v>-3.7647023033138272E-4</v>
      </c>
      <c r="AMM5" s="434">
        <f t="shared" ref="AMM5:AOX5" si="16">AMM7/AML7-1</f>
        <v>4.0324114581369308E-4</v>
      </c>
      <c r="AMN5" s="434">
        <f t="shared" si="16"/>
        <v>2.4336821611092851E-4</v>
      </c>
      <c r="AMO5" s="434">
        <f t="shared" si="16"/>
        <v>2.0149026763971456E-4</v>
      </c>
      <c r="AMP5" s="434">
        <f t="shared" si="16"/>
        <v>1.9764874017935696E-4</v>
      </c>
      <c r="AMQ5" s="434">
        <f t="shared" si="16"/>
        <v>4.9402420718713813E-5</v>
      </c>
      <c r="AMR5" s="434">
        <f t="shared" si="16"/>
        <v>3.6099985560023029E-4</v>
      </c>
      <c r="AMS5" s="434">
        <f t="shared" si="16"/>
        <v>-3.7986271762546764E-6</v>
      </c>
      <c r="AMT5" s="434">
        <f t="shared" si="16"/>
        <v>7.2174190509421976E-5</v>
      </c>
      <c r="AMU5" s="434">
        <f t="shared" si="16"/>
        <v>4.1022368585985625E-4</v>
      </c>
      <c r="AMV5" s="434">
        <f t="shared" si="16"/>
        <v>4.4802357059592346E-4</v>
      </c>
      <c r="AMW5" s="434">
        <f t="shared" si="16"/>
        <v>1.0626306940886288E-4</v>
      </c>
      <c r="AMX5" s="434">
        <f t="shared" si="16"/>
        <v>-5.3125889384220137E-5</v>
      </c>
      <c r="AMY5" s="434">
        <f t="shared" si="16"/>
        <v>6.830834386417628E-5</v>
      </c>
      <c r="AMZ5" s="434">
        <f t="shared" si="16"/>
        <v>-3.0736655168883686E-4</v>
      </c>
      <c r="ANA5" s="434">
        <f t="shared" si="16"/>
        <v>5.0104764507619137E-4</v>
      </c>
      <c r="ANB5" s="434">
        <f t="shared" si="16"/>
        <v>-1.289930950755247E-4</v>
      </c>
      <c r="ANC5" s="434">
        <f t="shared" si="16"/>
        <v>-4.9327252168551716E-5</v>
      </c>
      <c r="AND5" s="434">
        <f t="shared" si="16"/>
        <v>3.7945911897097062E-6</v>
      </c>
      <c r="ANE5" s="434">
        <f t="shared" si="16"/>
        <v>-2.0870172349685134E-4</v>
      </c>
      <c r="ANF5" s="434">
        <f t="shared" si="16"/>
        <v>3.7953688909464489E-6</v>
      </c>
      <c r="ANG5" s="434">
        <f t="shared" si="16"/>
        <v>-1.3663276149999959E-4</v>
      </c>
      <c r="ANH5" s="434">
        <f t="shared" si="16"/>
        <v>6.4529843154526034E-5</v>
      </c>
      <c r="ANI5" s="434">
        <f t="shared" si="16"/>
        <v>-1.1766447405880953E-4</v>
      </c>
      <c r="ANJ5" s="434">
        <f t="shared" si="16"/>
        <v>-5.6941122878939598E-4</v>
      </c>
      <c r="ANK5" s="434">
        <f t="shared" si="16"/>
        <v>-2.6587663324306732E-5</v>
      </c>
      <c r="ANL5" s="434">
        <f t="shared" si="16"/>
        <v>-6.5711257895795239E-4</v>
      </c>
      <c r="ANM5" s="434">
        <f t="shared" si="16"/>
        <v>2.2805017103766367E-4</v>
      </c>
      <c r="ANN5" s="434">
        <f t="shared" si="16"/>
        <v>-2.279981760144878E-5</v>
      </c>
      <c r="ANO5" s="434">
        <f t="shared" si="16"/>
        <v>1.4060208091071225E-4</v>
      </c>
      <c r="ANP5" s="434">
        <f t="shared" si="16"/>
        <v>-1.8997610100646156E-4</v>
      </c>
      <c r="ANQ5" s="434">
        <f t="shared" si="16"/>
        <v>-6.0803903610517906E-5</v>
      </c>
      <c r="ANR5" s="434">
        <f t="shared" si="16"/>
        <v>-1.482185273158354E-4</v>
      </c>
      <c r="ANS5" s="434">
        <f t="shared" si="16"/>
        <v>1.9385296062868207E-4</v>
      </c>
      <c r="ANT5" s="434">
        <f t="shared" si="16"/>
        <v>-7.6006034879116946E-5</v>
      </c>
      <c r="ANU5" s="434">
        <f t="shared" si="16"/>
        <v>4.1806496729579479E-5</v>
      </c>
      <c r="ANV5" s="434">
        <f t="shared" si="16"/>
        <v>9.5010793226046886E-5</v>
      </c>
      <c r="ANW5" s="434">
        <f t="shared" si="16"/>
        <v>-7.6001413625848002E-6</v>
      </c>
      <c r="ANX5" s="434">
        <f t="shared" si="16"/>
        <v>-3.0400796500962279E-5</v>
      </c>
      <c r="ANY5" s="434">
        <f t="shared" si="16"/>
        <v>2.4701398099136185E-4</v>
      </c>
      <c r="ANZ5" s="434">
        <f t="shared" si="16"/>
        <v>-3.0394212941819987E-5</v>
      </c>
      <c r="AOA5" s="434">
        <f t="shared" si="16"/>
        <v>-1.8996960486350467E-5</v>
      </c>
      <c r="AOB5" s="434">
        <f t="shared" si="16"/>
        <v>-1.4058017819484903E-4</v>
      </c>
      <c r="AOC5" s="434">
        <f t="shared" si="16"/>
        <v>-1.063999574398844E-4</v>
      </c>
      <c r="AOD5" s="434">
        <f t="shared" si="16"/>
        <v>1.292136966517532E-4</v>
      </c>
      <c r="AOE5" s="434">
        <f t="shared" si="16"/>
        <v>-2.2799471052215026E-5</v>
      </c>
      <c r="AOF5" s="434">
        <f t="shared" si="16"/>
        <v>1.3299994680004978E-4</v>
      </c>
      <c r="AOG5" s="434">
        <f t="shared" si="16"/>
        <v>-6.0791890361788781E-5</v>
      </c>
      <c r="AOH5" s="434">
        <f t="shared" si="16"/>
        <v>1.5578868974097659E-4</v>
      </c>
      <c r="AOI5" s="434">
        <f t="shared" si="16"/>
        <v>4.5589587338268345E-4</v>
      </c>
      <c r="AOJ5" s="434">
        <f t="shared" si="16"/>
        <v>6.6454518527514495E-4</v>
      </c>
      <c r="AOK5" s="434">
        <f t="shared" si="16"/>
        <v>4.8194965713266313E-4</v>
      </c>
      <c r="AOL5" s="434">
        <f t="shared" si="16"/>
        <v>-1.7448035199518763E-4</v>
      </c>
      <c r="AOM5" s="434">
        <f t="shared" si="16"/>
        <v>4.4765814092873057E-4</v>
      </c>
      <c r="AON5" s="434">
        <f t="shared" si="16"/>
        <v>4.5883387938361331E-4</v>
      </c>
      <c r="AOO5" s="434">
        <f t="shared" si="16"/>
        <v>-1.4024022771974565E-4</v>
      </c>
      <c r="AOP5" s="434">
        <f t="shared" si="16"/>
        <v>7.6953403387447494E-4</v>
      </c>
      <c r="AOQ5" s="434">
        <f t="shared" si="16"/>
        <v>-1.8181887052581835E-4</v>
      </c>
      <c r="AOR5" s="434">
        <f t="shared" si="16"/>
        <v>1.1024773537511301E-3</v>
      </c>
      <c r="AOS5" s="434">
        <f t="shared" si="16"/>
        <v>1.3623875084212145E-4</v>
      </c>
      <c r="AOT5" s="434">
        <f t="shared" si="16"/>
        <v>1.0973293274507689E-4</v>
      </c>
      <c r="AOU5" s="434">
        <f t="shared" si="16"/>
        <v>-4.5401748724138713E-5</v>
      </c>
      <c r="AOV5" s="434">
        <f t="shared" si="16"/>
        <v>-5.1836016572381904E-4</v>
      </c>
      <c r="AOW5" s="434">
        <f t="shared" si="16"/>
        <v>5.299858418061909E-5</v>
      </c>
      <c r="AOX5" s="434">
        <f t="shared" si="16"/>
        <v>1.9305603924713033E-4</v>
      </c>
      <c r="AOY5" s="434">
        <f t="shared" ref="AOY5:ARJ5" si="17">AOY7/AOX7-1</f>
        <v>2.0058813956391752E-4</v>
      </c>
      <c r="AOZ5" s="434">
        <f t="shared" si="17"/>
        <v>-1.248694546611695E-4</v>
      </c>
      <c r="APA5" s="434">
        <f t="shared" si="17"/>
        <v>-1.5894460780407904E-4</v>
      </c>
      <c r="APB5" s="434">
        <f t="shared" si="17"/>
        <v>2.6116479498550227E-4</v>
      </c>
      <c r="APC5" s="434">
        <f t="shared" si="17"/>
        <v>1.9676845650273833E-4</v>
      </c>
      <c r="APD5" s="434">
        <f t="shared" si="17"/>
        <v>3.1022767684873997E-4</v>
      </c>
      <c r="APE5" s="434">
        <f t="shared" si="17"/>
        <v>4.4250465197204214E-4</v>
      </c>
      <c r="APF5" s="434">
        <f t="shared" si="17"/>
        <v>3.7804181898604128E-4</v>
      </c>
      <c r="APG5" s="434">
        <f t="shared" si="17"/>
        <v>3.6656198865547829E-4</v>
      </c>
      <c r="APH5" s="434">
        <f t="shared" si="17"/>
        <v>2.1910108115075211E-4</v>
      </c>
      <c r="API5" s="434">
        <f t="shared" si="17"/>
        <v>-2.4926730519392315E-4</v>
      </c>
      <c r="APJ5" s="434">
        <f t="shared" si="17"/>
        <v>9.0665256318400722E-5</v>
      </c>
      <c r="APK5" s="434">
        <f t="shared" si="17"/>
        <v>-2.6441635755158899E-5</v>
      </c>
      <c r="APL5" s="434">
        <f t="shared" si="17"/>
        <v>1.5865400960235476E-4</v>
      </c>
      <c r="APM5" s="434">
        <f t="shared" si="17"/>
        <v>5.2876280833391576E-5</v>
      </c>
      <c r="APN5" s="434">
        <f t="shared" si="17"/>
        <v>1.7372716526353749E-4</v>
      </c>
      <c r="APO5" s="434">
        <f t="shared" si="17"/>
        <v>1.6614494636169042E-4</v>
      </c>
      <c r="APP5" s="434">
        <f t="shared" si="17"/>
        <v>2.3407444322365301E-4</v>
      </c>
      <c r="APQ5" s="434">
        <f t="shared" si="17"/>
        <v>3.5857851925946704E-4</v>
      </c>
      <c r="APR5" s="434">
        <f t="shared" si="17"/>
        <v>2.1506999207621114E-4</v>
      </c>
      <c r="APS5" s="434">
        <f t="shared" si="17"/>
        <v>6.4129889432607001E-5</v>
      </c>
      <c r="APT5" s="434">
        <f t="shared" si="17"/>
        <v>2.5650310821401234E-4</v>
      </c>
      <c r="APU5" s="434">
        <f t="shared" si="17"/>
        <v>1.5461662618987404E-4</v>
      </c>
      <c r="APV5" s="434">
        <f t="shared" si="17"/>
        <v>-9.8034410078051692E-5</v>
      </c>
      <c r="APW5" s="434">
        <f t="shared" si="17"/>
        <v>2.1117173918772103E-4</v>
      </c>
      <c r="APX5" s="434">
        <f t="shared" si="17"/>
        <v>2.6767907164382265E-4</v>
      </c>
      <c r="APY5" s="434">
        <f t="shared" si="17"/>
        <v>2.7514567644382204E-4</v>
      </c>
      <c r="APZ5" s="434">
        <f t="shared" si="17"/>
        <v>2.0347643253049164E-4</v>
      </c>
      <c r="AQA5" s="434">
        <f t="shared" si="17"/>
        <v>2.9385061087028319E-4</v>
      </c>
      <c r="AQB5" s="434">
        <f t="shared" si="17"/>
        <v>3.2389395862453263E-4</v>
      </c>
      <c r="AQC5" s="434">
        <f t="shared" si="17"/>
        <v>1.8824946819373523E-5</v>
      </c>
      <c r="AQD5" s="434">
        <f t="shared" si="17"/>
        <v>3.0119347916190975E-5</v>
      </c>
      <c r="AQE5" s="434">
        <f t="shared" si="17"/>
        <v>3.1624362806748074E-4</v>
      </c>
      <c r="AQF5" s="434">
        <f t="shared" si="17"/>
        <v>1.0914483142765441E-4</v>
      </c>
      <c r="AQG5" s="434">
        <f t="shared" si="17"/>
        <v>-9.0316899420739283E-5</v>
      </c>
      <c r="AQH5" s="434">
        <f t="shared" si="17"/>
        <v>1.6559593838327835E-4</v>
      </c>
      <c r="AQI5" s="434">
        <f t="shared" si="17"/>
        <v>-1.5051683719180531E-5</v>
      </c>
      <c r="AQJ5" s="434">
        <f t="shared" si="17"/>
        <v>1.0912634949789002E-4</v>
      </c>
      <c r="AQK5" s="434">
        <f t="shared" si="17"/>
        <v>6.0201071579113474E-5</v>
      </c>
      <c r="AQL5" s="434">
        <f t="shared" si="17"/>
        <v>1.2039489525639269E-4</v>
      </c>
      <c r="AQM5" s="434">
        <f t="shared" si="17"/>
        <v>-4.8904538341054682E-5</v>
      </c>
      <c r="AQN5" s="434">
        <f t="shared" si="17"/>
        <v>2.0315186354213921E-4</v>
      </c>
      <c r="AQO5" s="434">
        <f t="shared" si="17"/>
        <v>-2.256784458276595E-5</v>
      </c>
      <c r="AQP5" s="434">
        <f t="shared" si="17"/>
        <v>1.8054683121504489E-4</v>
      </c>
      <c r="AQQ5" s="434">
        <f t="shared" si="17"/>
        <v>1.0153925996680968E-4</v>
      </c>
      <c r="AQR5" s="434">
        <f t="shared" si="17"/>
        <v>6.016530417318755E-5</v>
      </c>
      <c r="AQS5" s="434">
        <f t="shared" si="17"/>
        <v>4.4745252867084417E-4</v>
      </c>
      <c r="AQT5" s="434">
        <f t="shared" si="17"/>
        <v>2.2550541400878643E-5</v>
      </c>
      <c r="AQU5" s="434">
        <f t="shared" si="17"/>
        <v>5.0737573992298834E-4</v>
      </c>
      <c r="AQV5" s="434">
        <f t="shared" si="17"/>
        <v>-1.2771871830496995E-4</v>
      </c>
      <c r="AQW5" s="434">
        <f t="shared" si="17"/>
        <v>4.2828805001193793E-4</v>
      </c>
      <c r="AQX5" s="434">
        <f t="shared" si="17"/>
        <v>2.553606969843969E-4</v>
      </c>
      <c r="AQY5" s="434">
        <f t="shared" si="17"/>
        <v>3.3789110895909857E-5</v>
      </c>
      <c r="AQZ5" s="434">
        <f t="shared" si="17"/>
        <v>1.6143140854518734E-4</v>
      </c>
      <c r="ARA5" s="434">
        <f t="shared" si="17"/>
        <v>4.5794076798921779E-4</v>
      </c>
      <c r="ARB5" s="434">
        <f t="shared" si="17"/>
        <v>-1.0505305179120406E-4</v>
      </c>
      <c r="ARC5" s="434">
        <f t="shared" si="17"/>
        <v>2.1763275598107867E-4</v>
      </c>
      <c r="ARD5" s="434">
        <f t="shared" si="17"/>
        <v>1.4255595321177594E-4</v>
      </c>
      <c r="ARE5" s="434">
        <f t="shared" si="17"/>
        <v>1.8754688672162345E-4</v>
      </c>
      <c r="ARF5" s="434">
        <f t="shared" si="17"/>
        <v>1.8376148509280377E-4</v>
      </c>
      <c r="ARG5" s="434">
        <f t="shared" si="17"/>
        <v>-7.4615952815715314E-4</v>
      </c>
      <c r="ARH5" s="434">
        <f t="shared" si="17"/>
        <v>7.9549718574112305E-4</v>
      </c>
      <c r="ARI5" s="434">
        <f t="shared" si="17"/>
        <v>-4.4242478778599992E-4</v>
      </c>
      <c r="ARJ5" s="434">
        <f t="shared" si="17"/>
        <v>5.4014719010941903E-4</v>
      </c>
      <c r="ARK5" s="434">
        <f t="shared" ref="ARK5:ATV5" si="18">ARK7/ARJ7-1</f>
        <v>5.5485157720314149E-4</v>
      </c>
      <c r="ARL5" s="434">
        <f t="shared" si="18"/>
        <v>1.0903531845056769E-3</v>
      </c>
      <c r="ARM5" s="434">
        <f t="shared" si="18"/>
        <v>0</v>
      </c>
      <c r="ARN5" s="434">
        <f t="shared" si="18"/>
        <v>1.7965618297988151E-4</v>
      </c>
      <c r="ARO5" s="434">
        <f t="shared" si="18"/>
        <v>1.8710824211787269E-5</v>
      </c>
      <c r="ARP5" s="434">
        <f t="shared" si="18"/>
        <v>2.13299405006806E-4</v>
      </c>
      <c r="ARQ5" s="434">
        <f t="shared" si="18"/>
        <v>-5.2378155316112895E-5</v>
      </c>
      <c r="ARR5" s="434">
        <f t="shared" si="18"/>
        <v>3.7414927807066789E-6</v>
      </c>
      <c r="ARS5" s="434">
        <f t="shared" si="18"/>
        <v>1.6088358762922361E-4</v>
      </c>
      <c r="ART5" s="434">
        <f t="shared" si="18"/>
        <v>-1.3093069277292368E-4</v>
      </c>
      <c r="ARU5" s="434">
        <f t="shared" si="18"/>
        <v>-4.7515358310701306E-4</v>
      </c>
      <c r="ARV5" s="434">
        <f t="shared" si="18"/>
        <v>1.796709775223615E-4</v>
      </c>
      <c r="ARW5" s="434">
        <f t="shared" si="18"/>
        <v>1.3472902624589445E-4</v>
      </c>
      <c r="ARX5" s="434">
        <f t="shared" si="18"/>
        <v>-1.8709843997322118E-4</v>
      </c>
      <c r="ARY5" s="434">
        <f t="shared" si="18"/>
        <v>-2.9941352375995045E-5</v>
      </c>
      <c r="ARZ5" s="434">
        <f t="shared" si="18"/>
        <v>7.1112841107723312E-5</v>
      </c>
      <c r="ASA5" s="434">
        <f t="shared" si="18"/>
        <v>-7.110778443120136E-5</v>
      </c>
      <c r="ASB5" s="434">
        <f t="shared" si="18"/>
        <v>-1.0479787110595495E-4</v>
      </c>
      <c r="ASC5" s="434">
        <f t="shared" si="18"/>
        <v>3.368856048768798E-5</v>
      </c>
      <c r="ASD5" s="434">
        <f t="shared" si="18"/>
        <v>6.3631803924213415E-5</v>
      </c>
      <c r="ASE5" s="434">
        <f t="shared" si="18"/>
        <v>-7.8598991687273134E-5</v>
      </c>
      <c r="ASF5" s="434">
        <f t="shared" si="18"/>
        <v>-3.7431033320656226E-6</v>
      </c>
      <c r="ASG5" s="434">
        <f t="shared" si="18"/>
        <v>-1.1977975497556859E-4</v>
      </c>
      <c r="ASH5" s="434">
        <f t="shared" si="18"/>
        <v>-4.8666354702908698E-5</v>
      </c>
      <c r="ASI5" s="434">
        <f t="shared" si="18"/>
        <v>-1.7595615322407721E-4</v>
      </c>
      <c r="ASJ5" s="434">
        <f t="shared" si="18"/>
        <v>8.2376949431806068E-5</v>
      </c>
      <c r="ASK5" s="434">
        <f t="shared" si="18"/>
        <v>-1.3478754113815938E-4</v>
      </c>
      <c r="ASL5" s="434">
        <f t="shared" si="18"/>
        <v>-3.5199269053476367E-4</v>
      </c>
      <c r="ASM5" s="434">
        <f t="shared" si="18"/>
        <v>-2.0602568953054234E-4</v>
      </c>
      <c r="ASN5" s="434">
        <f t="shared" si="18"/>
        <v>-2.0606814486223701E-4</v>
      </c>
      <c r="ASO5" s="434">
        <f t="shared" si="18"/>
        <v>-2.098580834710706E-4</v>
      </c>
      <c r="ASP5" s="434">
        <f t="shared" si="18"/>
        <v>-1.7991611411183328E-4</v>
      </c>
      <c r="ASQ5" s="434">
        <f t="shared" si="18"/>
        <v>-2.8866736896560052E-4</v>
      </c>
      <c r="ASR5" s="434">
        <f t="shared" si="18"/>
        <v>2.9625074062678003E-4</v>
      </c>
      <c r="ASS5" s="434">
        <f t="shared" si="18"/>
        <v>8.9973570263746083E-5</v>
      </c>
      <c r="AST5" s="434">
        <f t="shared" si="18"/>
        <v>-1.8742807447735821E-5</v>
      </c>
      <c r="ASU5" s="434">
        <f t="shared" si="18"/>
        <v>-1.6119116522461674E-4</v>
      </c>
      <c r="ASV5" s="434">
        <f t="shared" si="18"/>
        <v>-4.8740069210961856E-5</v>
      </c>
      <c r="ASW5" s="434">
        <f t="shared" si="18"/>
        <v>2.0996745504442416E-4</v>
      </c>
      <c r="ASX5" s="434">
        <f t="shared" si="18"/>
        <v>-1.5369390172581543E-4</v>
      </c>
      <c r="ASY5" s="434">
        <f t="shared" si="18"/>
        <v>1.7621277505108779E-4</v>
      </c>
      <c r="ASZ5" s="434">
        <f t="shared" si="18"/>
        <v>2.2866139370991689E-4</v>
      </c>
      <c r="ATA5" s="434">
        <f t="shared" si="18"/>
        <v>3.0356292934485829E-4</v>
      </c>
      <c r="ATB5" s="434">
        <f t="shared" si="18"/>
        <v>-2.9972425368618438E-5</v>
      </c>
      <c r="ATC5" s="434">
        <f t="shared" si="18"/>
        <v>5.2078650001496918E-4</v>
      </c>
      <c r="ATD5" s="434">
        <f t="shared" si="18"/>
        <v>-1.7600161771691436E-4</v>
      </c>
      <c r="ATE5" s="434">
        <f t="shared" si="18"/>
        <v>2.1348634436479941E-4</v>
      </c>
      <c r="ATF5" s="434">
        <f t="shared" si="18"/>
        <v>4.0066953001827166E-4</v>
      </c>
      <c r="ATG5" s="434">
        <f t="shared" si="18"/>
        <v>1.130408743823974E-3</v>
      </c>
      <c r="ATH5" s="434">
        <f t="shared" si="18"/>
        <v>5.6082733248086214E-4</v>
      </c>
      <c r="ATI5" s="434">
        <f t="shared" si="18"/>
        <v>1.087395184072637E-3</v>
      </c>
      <c r="ATJ5" s="434">
        <f t="shared" si="18"/>
        <v>1.552800827165024E-3</v>
      </c>
      <c r="ATK5" s="434">
        <f t="shared" si="18"/>
        <v>4.3232122958114516E-4</v>
      </c>
      <c r="ATL5" s="434">
        <f t="shared" si="18"/>
        <v>-2.4586957736505433E-4</v>
      </c>
      <c r="ATM5" s="434">
        <f t="shared" si="18"/>
        <v>1.1588521774124061E-3</v>
      </c>
      <c r="ATN5" s="434">
        <f t="shared" si="18"/>
        <v>-3.089176715797004E-4</v>
      </c>
      <c r="ATO5" s="434">
        <f t="shared" si="18"/>
        <v>1.6083575021315077E-3</v>
      </c>
      <c r="ATP5" s="434">
        <f t="shared" si="18"/>
        <v>7.9545327827101886E-4</v>
      </c>
      <c r="ATQ5" s="434">
        <f t="shared" si="18"/>
        <v>2.005623173118698E-3</v>
      </c>
      <c r="ATR5" s="434">
        <f t="shared" si="18"/>
        <v>1.2380320479794538E-3</v>
      </c>
      <c r="ATS5" s="434">
        <f t="shared" si="18"/>
        <v>-2.2212596763604431E-5</v>
      </c>
      <c r="ATT5" s="434">
        <f t="shared" si="18"/>
        <v>4.4426180348078326E-4</v>
      </c>
      <c r="ATU5" s="434">
        <f t="shared" si="18"/>
        <v>3.4415000499565807E-4</v>
      </c>
      <c r="ATV5" s="434">
        <f t="shared" si="18"/>
        <v>5.5488968792927196E-5</v>
      </c>
      <c r="ATW5" s="434">
        <f t="shared" ref="ATW5:AWH5" si="19">ATW7/ATV7-1</f>
        <v>8.1379305242768041E-5</v>
      </c>
      <c r="ATX5" s="434">
        <f t="shared" si="19"/>
        <v>-2.7370811618543378E-4</v>
      </c>
      <c r="ATY5" s="434">
        <f t="shared" si="19"/>
        <v>-1.9978763314554282E-4</v>
      </c>
      <c r="ATZ5" s="434">
        <f t="shared" si="19"/>
        <v>2.7383776222755785E-4</v>
      </c>
      <c r="AUA5" s="434">
        <f t="shared" si="19"/>
        <v>-1.2208340886488145E-4</v>
      </c>
      <c r="AUB5" s="434">
        <f t="shared" si="19"/>
        <v>1.2949821292473906E-4</v>
      </c>
      <c r="AUC5" s="434">
        <f t="shared" si="19"/>
        <v>-3.6994698659809089E-5</v>
      </c>
      <c r="AUD5" s="434">
        <f t="shared" si="19"/>
        <v>2.1087758371285403E-4</v>
      </c>
      <c r="AUE5" s="434">
        <f t="shared" si="19"/>
        <v>7.8785009395021532E-4</v>
      </c>
      <c r="AUF5" s="434">
        <f t="shared" si="19"/>
        <v>-2.2914672412577275E-4</v>
      </c>
      <c r="AUG5" s="434">
        <f t="shared" si="19"/>
        <v>1.201447652001697E-3</v>
      </c>
      <c r="AUH5" s="434">
        <f t="shared" si="19"/>
        <v>-6.0554144266566912E-4</v>
      </c>
      <c r="AUI5" s="434">
        <f t="shared" si="19"/>
        <v>1.4150176600116193E-3</v>
      </c>
      <c r="AUJ5" s="434">
        <f t="shared" si="19"/>
        <v>1.3355420197673773E-3</v>
      </c>
      <c r="AUK5" s="434">
        <f t="shared" si="19"/>
        <v>4.0160198664018765E-4</v>
      </c>
      <c r="AUL5" s="434">
        <f t="shared" si="19"/>
        <v>6.8502736426512278E-4</v>
      </c>
      <c r="AUM5" s="434">
        <f t="shared" si="19"/>
        <v>8.4649697469352247E-4</v>
      </c>
      <c r="AUN5" s="434">
        <f t="shared" si="19"/>
        <v>4.7069552618594912E-4</v>
      </c>
      <c r="AUO5" s="434">
        <f t="shared" si="19"/>
        <v>-5.1458102078072443E-5</v>
      </c>
      <c r="AUP5" s="434">
        <f t="shared" si="19"/>
        <v>4.4109214414889131E-4</v>
      </c>
      <c r="AUQ5" s="434">
        <f t="shared" si="19"/>
        <v>2.314712755169257E-4</v>
      </c>
      <c r="AUR5" s="434">
        <f t="shared" si="19"/>
        <v>4.5916212096175357E-4</v>
      </c>
      <c r="AUS5" s="434">
        <f t="shared" si="19"/>
        <v>8.0775444265102081E-5</v>
      </c>
      <c r="AUT5" s="434">
        <f t="shared" si="19"/>
        <v>8.0768920119433929E-5</v>
      </c>
      <c r="AUU5" s="434">
        <f t="shared" si="19"/>
        <v>7.6357175371866148E-4</v>
      </c>
      <c r="AUV5" s="434">
        <f t="shared" si="19"/>
        <v>4.1450853227309459E-4</v>
      </c>
      <c r="AUW5" s="434">
        <f t="shared" si="19"/>
        <v>6.9300577504805005E-4</v>
      </c>
      <c r="AUX5" s="434">
        <f t="shared" si="19"/>
        <v>3.700799519263942E-4</v>
      </c>
      <c r="AUY5" s="434">
        <f t="shared" si="19"/>
        <v>2.7837298316923942E-4</v>
      </c>
      <c r="AUZ5" s="434">
        <f t="shared" si="19"/>
        <v>2.9660442856038749E-4</v>
      </c>
      <c r="AVA5" s="434">
        <f t="shared" si="19"/>
        <v>2.5990950756304976E-4</v>
      </c>
      <c r="AVB5" s="434">
        <f t="shared" si="19"/>
        <v>1.0613263651770843E-4</v>
      </c>
      <c r="AVC5" s="434">
        <f t="shared" si="19"/>
        <v>1.9394595860533492E-4</v>
      </c>
      <c r="AVD5" s="434">
        <f t="shared" si="19"/>
        <v>1.097594438870253E-5</v>
      </c>
      <c r="AVE5" s="434">
        <f t="shared" si="19"/>
        <v>9.146519932090591E-5</v>
      </c>
      <c r="AVF5" s="434">
        <f t="shared" si="19"/>
        <v>-3.6582733682344326E-6</v>
      </c>
      <c r="AVG5" s="434">
        <f t="shared" si="19"/>
        <v>2.9632122684297713E-4</v>
      </c>
      <c r="AVH5" s="434">
        <f t="shared" si="19"/>
        <v>2.1577497961122738E-4</v>
      </c>
      <c r="AVI5" s="434">
        <f t="shared" si="19"/>
        <v>3.5101575183182909E-4</v>
      </c>
      <c r="AVJ5" s="434">
        <f t="shared" si="19"/>
        <v>3.2165153442398342E-4</v>
      </c>
      <c r="AVK5" s="434">
        <f t="shared" si="19"/>
        <v>3.8001140034205072E-4</v>
      </c>
      <c r="AVL5" s="434">
        <f t="shared" si="19"/>
        <v>-1.3514500694000731E-4</v>
      </c>
      <c r="AVM5" s="434">
        <f t="shared" si="19"/>
        <v>4.7855104970717655E-4</v>
      </c>
      <c r="AVN5" s="434">
        <f t="shared" si="19"/>
        <v>6.5723653943194904E-5</v>
      </c>
      <c r="AVO5" s="434">
        <f t="shared" si="19"/>
        <v>9.4927927796351064E-4</v>
      </c>
      <c r="AVP5" s="434">
        <f t="shared" si="19"/>
        <v>4.7783711225890535E-4</v>
      </c>
      <c r="AVQ5" s="434">
        <f t="shared" si="19"/>
        <v>-1.640641235511886E-4</v>
      </c>
      <c r="AVR5" s="434">
        <f t="shared" si="19"/>
        <v>5.9802069735037655E-4</v>
      </c>
      <c r="AVS5" s="434">
        <f t="shared" si="19"/>
        <v>8.01743427526036E-4</v>
      </c>
      <c r="AVT5" s="434">
        <f t="shared" si="19"/>
        <v>6.263154445020902E-4</v>
      </c>
      <c r="AVU5" s="434">
        <f t="shared" si="19"/>
        <v>1.3828540652283117E-4</v>
      </c>
      <c r="AVV5" s="434">
        <f t="shared" si="19"/>
        <v>1.0551900797572955E-4</v>
      </c>
      <c r="AVW5" s="434">
        <f t="shared" si="19"/>
        <v>2.2920676269078122E-4</v>
      </c>
      <c r="AVX5" s="434">
        <f t="shared" si="19"/>
        <v>4.7285795347074E-5</v>
      </c>
      <c r="AVY5" s="434">
        <f t="shared" si="19"/>
        <v>3.5280809785520617E-4</v>
      </c>
      <c r="AVZ5" s="434">
        <f t="shared" si="19"/>
        <v>1.6725204883760725E-4</v>
      </c>
      <c r="AWA5" s="434">
        <f t="shared" si="19"/>
        <v>1.4177693761818766E-4</v>
      </c>
      <c r="AWB5" s="434">
        <f t="shared" si="19"/>
        <v>1.5266121205725902E-4</v>
      </c>
      <c r="AWC5" s="434">
        <f t="shared" si="19"/>
        <v>-1.4536943825582682E-5</v>
      </c>
      <c r="AWD5" s="434">
        <f t="shared" si="19"/>
        <v>2.7257165908922687E-4</v>
      </c>
      <c r="AWE5" s="434">
        <f t="shared" si="19"/>
        <v>1.1989884897101177E-4</v>
      </c>
      <c r="AWF5" s="434">
        <f t="shared" si="19"/>
        <v>1.1625161208272949E-4</v>
      </c>
      <c r="AWG5" s="434">
        <f t="shared" si="19"/>
        <v>3.6324406005161514E-4</v>
      </c>
      <c r="AWH5" s="434">
        <f t="shared" si="19"/>
        <v>-1.4524486468658893E-5</v>
      </c>
      <c r="AWI5" s="434">
        <f t="shared" ref="AWI5:AYT5" si="20">AWI7/AWH7-1</f>
        <v>8.3517010236233702E-5</v>
      </c>
      <c r="AWJ5" s="434">
        <f t="shared" si="20"/>
        <v>-3.6308711185428777E-6</v>
      </c>
      <c r="AWK5" s="434">
        <f t="shared" si="20"/>
        <v>4.1028992611158444E-4</v>
      </c>
      <c r="AWL5" s="434">
        <f t="shared" si="20"/>
        <v>1.0162306553218592E-4</v>
      </c>
      <c r="AWM5" s="434">
        <f t="shared" si="20"/>
        <v>2.540318483357229E-4</v>
      </c>
      <c r="AWN5" s="434">
        <f t="shared" si="20"/>
        <v>3.736947893158149E-4</v>
      </c>
      <c r="AWO5" s="434">
        <f t="shared" si="20"/>
        <v>3.9894243985938438E-4</v>
      </c>
      <c r="AWP5" s="434">
        <f t="shared" si="20"/>
        <v>2.0301697729463442E-4</v>
      </c>
      <c r="AWQ5" s="434">
        <f t="shared" si="20"/>
        <v>2.5371971220944367E-4</v>
      </c>
      <c r="AWR5" s="434">
        <f t="shared" si="20"/>
        <v>4.4933234286959056E-4</v>
      </c>
      <c r="AWS5" s="434">
        <f t="shared" si="20"/>
        <v>2.8976163483518391E-4</v>
      </c>
      <c r="AWT5" s="434">
        <f t="shared" si="20"/>
        <v>3.6933906412373041E-4</v>
      </c>
      <c r="AWU5" s="434">
        <f t="shared" si="20"/>
        <v>1.9907988894973805E-4</v>
      </c>
      <c r="AWV5" s="434">
        <f t="shared" si="20"/>
        <v>3.3294007802364689E-4</v>
      </c>
      <c r="AWW5" s="434">
        <f t="shared" si="20"/>
        <v>-1.772677611442397E-4</v>
      </c>
      <c r="AWX5" s="434">
        <f t="shared" si="20"/>
        <v>2.0986434802749976E-4</v>
      </c>
      <c r="AWY5" s="434">
        <f t="shared" si="20"/>
        <v>3.2558324621012602E-5</v>
      </c>
      <c r="AWZ5" s="434">
        <f t="shared" si="20"/>
        <v>2.3513579996814471E-4</v>
      </c>
      <c r="AXA5" s="434">
        <f t="shared" si="20"/>
        <v>5.967428689226395E-4</v>
      </c>
      <c r="AXB5" s="434">
        <f t="shared" si="20"/>
        <v>-4.6988065031339232E-5</v>
      </c>
      <c r="AXC5" s="434">
        <f t="shared" si="20"/>
        <v>5.7834182170424242E-5</v>
      </c>
      <c r="AXD5" s="434">
        <f t="shared" si="20"/>
        <v>2.9999746990072573E-4</v>
      </c>
      <c r="AXE5" s="434">
        <f t="shared" si="20"/>
        <v>1.8789385442552486E-4</v>
      </c>
      <c r="AXF5" s="434">
        <f t="shared" si="20"/>
        <v>3.0346382277723905E-4</v>
      </c>
      <c r="AXG5" s="434">
        <f t="shared" si="20"/>
        <v>1.0473548871736682E-4</v>
      </c>
      <c r="AXH5" s="434">
        <f t="shared" si="20"/>
        <v>2.0222665997393641E-4</v>
      </c>
      <c r="AXI5" s="434">
        <f t="shared" si="20"/>
        <v>3.7187740321265039E-4</v>
      </c>
      <c r="AXJ5" s="434">
        <f t="shared" si="20"/>
        <v>2.3459267493386449E-4</v>
      </c>
      <c r="AXK5" s="434">
        <f t="shared" si="20"/>
        <v>2.7783691334004601E-4</v>
      </c>
      <c r="AXL5" s="434">
        <f t="shared" si="20"/>
        <v>2.9579608827723369E-4</v>
      </c>
      <c r="AXM5" s="434">
        <f t="shared" si="20"/>
        <v>4.6520014424800138E-4</v>
      </c>
      <c r="AXN5" s="434">
        <f t="shared" si="20"/>
        <v>4.1091594606190718E-4</v>
      </c>
      <c r="AXO5" s="434">
        <f t="shared" si="20"/>
        <v>1.6574008351866176E-4</v>
      </c>
      <c r="AXP5" s="434">
        <f t="shared" si="20"/>
        <v>6.6645292140532497E-4</v>
      </c>
      <c r="AXQ5" s="434">
        <f t="shared" si="20"/>
        <v>-2.7360372101048469E-4</v>
      </c>
      <c r="AXR5" s="434">
        <f t="shared" si="20"/>
        <v>7.3100994605668213E-4</v>
      </c>
      <c r="AXS5" s="434">
        <f t="shared" si="20"/>
        <v>2.7707708860358338E-4</v>
      </c>
      <c r="AXT5" s="434">
        <f t="shared" si="20"/>
        <v>3.129744080465624E-4</v>
      </c>
      <c r="AXU5" s="434">
        <f t="shared" si="20"/>
        <v>1.5823638357947978E-4</v>
      </c>
      <c r="AXV5" s="434">
        <f t="shared" si="20"/>
        <v>3.5957124724372846E-5</v>
      </c>
      <c r="AXW5" s="434">
        <f t="shared" si="20"/>
        <v>8.2698413269133297E-5</v>
      </c>
      <c r="AXX5" s="434">
        <f t="shared" si="20"/>
        <v>1.8695486478126355E-4</v>
      </c>
      <c r="AXY5" s="434">
        <f t="shared" si="20"/>
        <v>-1.2581148407220244E-4</v>
      </c>
      <c r="AXZ5" s="434">
        <f t="shared" si="20"/>
        <v>3.1277075341806793E-4</v>
      </c>
      <c r="AYA5" s="434">
        <f t="shared" si="20"/>
        <v>-1.8688498666641351E-4</v>
      </c>
      <c r="AYB5" s="434">
        <f t="shared" si="20"/>
        <v>2.4443374048321864E-4</v>
      </c>
      <c r="AYC5" s="434">
        <f t="shared" si="20"/>
        <v>3.7734221704721627E-4</v>
      </c>
      <c r="AYD5" s="434">
        <f t="shared" si="20"/>
        <v>8.9809496096826535E-5</v>
      </c>
      <c r="AYE5" s="434">
        <f t="shared" si="20"/>
        <v>3.0891692290002659E-4</v>
      </c>
      <c r="AYF5" s="434">
        <f t="shared" si="20"/>
        <v>-7.1818958768843366E-5</v>
      </c>
      <c r="AYG5" s="434">
        <f t="shared" si="20"/>
        <v>1.9392511617555286E-4</v>
      </c>
      <c r="AYH5" s="434">
        <f t="shared" si="20"/>
        <v>1.7952547825594856E-4</v>
      </c>
      <c r="AYI5" s="434">
        <f t="shared" si="20"/>
        <v>2.8359934233668227E-4</v>
      </c>
      <c r="AYJ5" s="434">
        <f t="shared" si="20"/>
        <v>3.1222971493805041E-4</v>
      </c>
      <c r="AYK5" s="434">
        <f t="shared" si="20"/>
        <v>4.2335179816865853E-4</v>
      </c>
      <c r="AYL5" s="434">
        <f t="shared" si="20"/>
        <v>1.6137939938176693E-4</v>
      </c>
      <c r="AYM5" s="434">
        <f t="shared" si="20"/>
        <v>7.1712604565732363E-6</v>
      </c>
      <c r="AYN5" s="434">
        <f t="shared" si="20"/>
        <v>2.1513627089975174E-4</v>
      </c>
      <c r="AYO5" s="434">
        <f t="shared" si="20"/>
        <v>4.0150132818062012E-4</v>
      </c>
      <c r="AYP5" s="434">
        <f t="shared" si="20"/>
        <v>-1.4333578198633123E-4</v>
      </c>
      <c r="AYQ5" s="434">
        <f t="shared" si="20"/>
        <v>4.730758892572684E-4</v>
      </c>
      <c r="AYR5" s="434">
        <f t="shared" si="20"/>
        <v>-2.865770874471707E-5</v>
      </c>
      <c r="AYS5" s="434">
        <f t="shared" si="20"/>
        <v>3.6181394165857306E-4</v>
      </c>
      <c r="AYT5" s="434">
        <f t="shared" si="20"/>
        <v>3.1871083258727673E-4</v>
      </c>
      <c r="AYU5" s="434">
        <f t="shared" ref="AYU5:BBF5" si="21">AYU7/AYT7-1</f>
        <v>4.4748495555579915E-4</v>
      </c>
      <c r="AYV5" s="434">
        <f t="shared" si="21"/>
        <v>3.470930066127309E-4</v>
      </c>
      <c r="AYW5" s="434">
        <f t="shared" si="21"/>
        <v>4.2566738565108508E-4</v>
      </c>
      <c r="AYX5" s="434">
        <f t="shared" si="21"/>
        <v>5.1129862700216577E-4</v>
      </c>
      <c r="AYY5" s="434">
        <f t="shared" si="21"/>
        <v>5.8965846267100552E-4</v>
      </c>
      <c r="AYZ5" s="434">
        <f t="shared" si="21"/>
        <v>-9.2861122619636305E-5</v>
      </c>
      <c r="AZA5" s="434">
        <f t="shared" si="21"/>
        <v>7.6796136618551003E-4</v>
      </c>
      <c r="AZB5" s="434">
        <f t="shared" si="21"/>
        <v>-2.0344282364370692E-4</v>
      </c>
      <c r="AZC5" s="434">
        <f t="shared" si="21"/>
        <v>8.4963587034136978E-4</v>
      </c>
      <c r="AZD5" s="434">
        <f t="shared" si="21"/>
        <v>6.5273685787459179E-4</v>
      </c>
      <c r="AZE5" s="434">
        <f t="shared" si="21"/>
        <v>-2.3882427167509768E-4</v>
      </c>
      <c r="AZF5" s="434">
        <f t="shared" si="21"/>
        <v>7.915172172823226E-4</v>
      </c>
      <c r="AZG5" s="434">
        <f t="shared" si="21"/>
        <v>-3.5269473024202025E-4</v>
      </c>
      <c r="AZH5" s="434">
        <f t="shared" si="21"/>
        <v>1.0014362234807006E-3</v>
      </c>
      <c r="AZI5" s="434">
        <f t="shared" si="21"/>
        <v>-4.2367148726496495E-4</v>
      </c>
      <c r="AZJ5" s="434">
        <f t="shared" si="21"/>
        <v>7.3016359226230065E-4</v>
      </c>
      <c r="AZK5" s="434">
        <f t="shared" si="21"/>
        <v>-2.3846471434063599E-4</v>
      </c>
      <c r="AZL5" s="434">
        <f t="shared" si="21"/>
        <v>7.0132468484906951E-4</v>
      </c>
      <c r="AZM5" s="434">
        <f t="shared" si="21"/>
        <v>2.6681465986477804E-4</v>
      </c>
      <c r="AZN5" s="434">
        <f t="shared" si="21"/>
        <v>5.7972251564009092E-4</v>
      </c>
      <c r="AZO5" s="434">
        <f t="shared" si="21"/>
        <v>-3.5545192157426797E-5</v>
      </c>
      <c r="AZP5" s="434">
        <f t="shared" si="21"/>
        <v>1.347210669624177E-3</v>
      </c>
      <c r="AZQ5" s="434">
        <f t="shared" si="21"/>
        <v>2.1299178916645012E-4</v>
      </c>
      <c r="AZR5" s="434">
        <f t="shared" si="21"/>
        <v>5.5720983386620127E-4</v>
      </c>
      <c r="AZS5" s="434">
        <f t="shared" si="21"/>
        <v>2.4120488936518747E-4</v>
      </c>
      <c r="AZT5" s="434">
        <f t="shared" si="21"/>
        <v>-1.0284198506305131E-4</v>
      </c>
      <c r="AZU5" s="434">
        <f t="shared" si="21"/>
        <v>1.2058576307727442E-4</v>
      </c>
      <c r="AZV5" s="434">
        <f t="shared" si="21"/>
        <v>2.4114244780881755E-4</v>
      </c>
      <c r="AZW5" s="434">
        <f t="shared" si="21"/>
        <v>9.0406617055283078E-4</v>
      </c>
      <c r="AZX5" s="434">
        <f t="shared" si="21"/>
        <v>-7.2968396891404108E-4</v>
      </c>
      <c r="AZY5" s="434">
        <f t="shared" si="21"/>
        <v>6.7350092872242584E-4</v>
      </c>
      <c r="AZZ5" s="434">
        <f t="shared" si="21"/>
        <v>3.2235439145855693E-4</v>
      </c>
      <c r="BAA5" s="434">
        <f t="shared" si="21"/>
        <v>9.5612789450028046E-5</v>
      </c>
      <c r="BAB5" s="434">
        <f t="shared" si="21"/>
        <v>8.6397371253754685E-4</v>
      </c>
      <c r="BAC5" s="434">
        <f t="shared" si="21"/>
        <v>-1.6273968725677435E-4</v>
      </c>
      <c r="BAD5" s="434">
        <f t="shared" si="21"/>
        <v>6.9706383972500952E-4</v>
      </c>
      <c r="BAE5" s="434">
        <f t="shared" si="21"/>
        <v>7.9912026052730845E-4</v>
      </c>
      <c r="BAF5" s="434">
        <f t="shared" si="21"/>
        <v>-2.3671816758941144E-4</v>
      </c>
      <c r="BAG5" s="434">
        <f t="shared" si="21"/>
        <v>1.0389793971092853E-3</v>
      </c>
      <c r="BAH5" s="434">
        <f t="shared" si="21"/>
        <v>-1.4827157704477845E-4</v>
      </c>
      <c r="BAI5" s="434">
        <f t="shared" si="21"/>
        <v>9.3919257684804691E-4</v>
      </c>
      <c r="BAJ5" s="434">
        <f t="shared" si="21"/>
        <v>-1.3404447454568036E-4</v>
      </c>
      <c r="BAK5" s="434">
        <f t="shared" si="21"/>
        <v>1.6757805609455279E-3</v>
      </c>
      <c r="BAL5" s="434">
        <f t="shared" si="21"/>
        <v>6.9736726248126324E-4</v>
      </c>
      <c r="BAM5" s="434">
        <f t="shared" si="21"/>
        <v>2.4637216980094578E-5</v>
      </c>
      <c r="BAN5" s="434">
        <f t="shared" si="21"/>
        <v>2.7100271002700183E-4</v>
      </c>
      <c r="BAO5" s="434">
        <f t="shared" si="21"/>
        <v>1.4074248698925373E-5</v>
      </c>
      <c r="BAP5" s="434">
        <f t="shared" si="21"/>
        <v>6.4036930308808415E-4</v>
      </c>
      <c r="BAQ5" s="434">
        <f t="shared" si="21"/>
        <v>2.2855696166934614E-4</v>
      </c>
      <c r="BAR5" s="434">
        <f t="shared" si="21"/>
        <v>-5.6247319463631484E-5</v>
      </c>
      <c r="BAS5" s="434">
        <f t="shared" si="21"/>
        <v>3.0234634828896212E-4</v>
      </c>
      <c r="BAT5" s="434">
        <f t="shared" si="21"/>
        <v>-2.0384637012893503E-4</v>
      </c>
      <c r="BAU5" s="434">
        <f t="shared" si="21"/>
        <v>3.8668400885866205E-4</v>
      </c>
      <c r="BAV5" s="434">
        <f t="shared" si="21"/>
        <v>1.1244641225660601E-4</v>
      </c>
      <c r="BAW5" s="434">
        <f t="shared" si="21"/>
        <v>-1.05406658889029E-5</v>
      </c>
      <c r="BAX5" s="434">
        <f t="shared" si="21"/>
        <v>8.0812623634463066E-5</v>
      </c>
      <c r="BAY5" s="434">
        <f t="shared" si="21"/>
        <v>0</v>
      </c>
      <c r="BAZ5" s="434">
        <f t="shared" si="21"/>
        <v>-2.4593158885921618E-5</v>
      </c>
      <c r="BBA5" s="434">
        <f t="shared" si="21"/>
        <v>4.1809398331138503E-4</v>
      </c>
      <c r="BBB5" s="434">
        <f t="shared" si="21"/>
        <v>-1.0535779507270249E-5</v>
      </c>
      <c r="BBC5" s="434">
        <f t="shared" si="21"/>
        <v>3.6524420438222016E-4</v>
      </c>
      <c r="BBD5" s="434">
        <f t="shared" si="21"/>
        <v>-1.6149133739407073E-4</v>
      </c>
      <c r="BBE5" s="434">
        <f t="shared" si="21"/>
        <v>1.8258491076172945E-4</v>
      </c>
      <c r="BBF5" s="434">
        <f t="shared" si="21"/>
        <v>4.8797441469394798E-4</v>
      </c>
      <c r="BBG5" s="434">
        <f t="shared" ref="BBG5:BDR5" si="22">BBG7/BBF7-1</f>
        <v>-1.9298922769228621E-4</v>
      </c>
      <c r="BBH5" s="434">
        <f t="shared" si="22"/>
        <v>2.9480407812321197E-4</v>
      </c>
      <c r="BBI5" s="434">
        <f t="shared" si="22"/>
        <v>2.4559766191023513E-4</v>
      </c>
      <c r="BBJ5" s="434">
        <f t="shared" si="22"/>
        <v>1.8239918060669602E-4</v>
      </c>
      <c r="BBK5" s="434">
        <f t="shared" si="22"/>
        <v>1.0521110608441298E-4</v>
      </c>
      <c r="BBL5" s="434">
        <f t="shared" si="22"/>
        <v>1.4377338509174997E-4</v>
      </c>
      <c r="BBM5" s="434">
        <f t="shared" si="22"/>
        <v>3.6814720278255386E-4</v>
      </c>
      <c r="BBN5" s="434">
        <f t="shared" si="22"/>
        <v>-1.1916569990577663E-4</v>
      </c>
      <c r="BBO5" s="434">
        <f t="shared" si="22"/>
        <v>3.8558203608429764E-5</v>
      </c>
      <c r="BBP5" s="434">
        <f t="shared" si="22"/>
        <v>1.121649947073422E-4</v>
      </c>
      <c r="BBQ5" s="434">
        <f t="shared" si="22"/>
        <v>3.8552392701562965E-5</v>
      </c>
      <c r="BBR5" s="434">
        <f t="shared" si="22"/>
        <v>2.1027767166614808E-5</v>
      </c>
      <c r="BBS5" s="434">
        <f t="shared" si="22"/>
        <v>-1.0513662504374466E-5</v>
      </c>
      <c r="BBT5" s="434">
        <f t="shared" si="22"/>
        <v>9.462395738424334E-5</v>
      </c>
      <c r="BBU5" s="434">
        <f t="shared" si="22"/>
        <v>6.3076669691852771E-5</v>
      </c>
      <c r="BBV5" s="434">
        <f t="shared" si="22"/>
        <v>1.261453825533998E-4</v>
      </c>
      <c r="BBW5" s="434">
        <f t="shared" si="22"/>
        <v>1.6817262920398868E-4</v>
      </c>
      <c r="BBX5" s="434">
        <f t="shared" si="22"/>
        <v>2.8024058654319006E-5</v>
      </c>
      <c r="BBY5" s="434">
        <f t="shared" si="22"/>
        <v>-2.7672982411897085E-4</v>
      </c>
      <c r="BBZ5" s="434">
        <f t="shared" si="22"/>
        <v>1.7519393969123165E-4</v>
      </c>
      <c r="BCA5" s="434">
        <f t="shared" si="22"/>
        <v>-4.5542445559321187E-5</v>
      </c>
      <c r="BCB5" s="434">
        <f t="shared" si="22"/>
        <v>8.0578765743410941E-5</v>
      </c>
      <c r="BCC5" s="434">
        <f t="shared" si="22"/>
        <v>-8.0572273329138078E-5</v>
      </c>
      <c r="BCD5" s="434">
        <f t="shared" si="22"/>
        <v>5.2551368963094092E-5</v>
      </c>
      <c r="BCE5" s="434">
        <f t="shared" si="22"/>
        <v>-1.4012961989773309E-5</v>
      </c>
      <c r="BCF5" s="434">
        <f t="shared" si="22"/>
        <v>2.0669408574658377E-4</v>
      </c>
      <c r="BCG5" s="434">
        <f t="shared" si="22"/>
        <v>-2.0314880650085243E-4</v>
      </c>
      <c r="BCH5" s="434">
        <f t="shared" si="22"/>
        <v>-2.9077201722205182E-4</v>
      </c>
      <c r="BCI5" s="434">
        <f t="shared" si="22"/>
        <v>2.6632651630897897E-4</v>
      </c>
      <c r="BCJ5" s="434">
        <f t="shared" si="22"/>
        <v>-1.1561098654711E-4</v>
      </c>
      <c r="BCK5" s="434">
        <f t="shared" si="22"/>
        <v>2.2774493968258369E-4</v>
      </c>
      <c r="BCL5" s="434">
        <f t="shared" si="22"/>
        <v>7.0059410379741394E-6</v>
      </c>
      <c r="BCM5" s="434">
        <f t="shared" si="22"/>
        <v>6.3053027596238209E-5</v>
      </c>
      <c r="BCN5" s="434">
        <f t="shared" si="22"/>
        <v>-7.7059952643288021E-5</v>
      </c>
      <c r="BCO5" s="434">
        <f t="shared" si="22"/>
        <v>-4.2035940729268084E-5</v>
      </c>
      <c r="BCP5" s="434">
        <f t="shared" si="22"/>
        <v>1.0509426956017975E-5</v>
      </c>
      <c r="BCQ5" s="434">
        <f t="shared" si="22"/>
        <v>1.0859627059378596E-4</v>
      </c>
      <c r="BCR5" s="434">
        <f t="shared" si="22"/>
        <v>-7.0054502402938645E-5</v>
      </c>
      <c r="BCS5" s="434">
        <f t="shared" si="22"/>
        <v>-9.4580204012983948E-5</v>
      </c>
      <c r="BCT5" s="434">
        <f t="shared" si="22"/>
        <v>-5.2549527929990347E-5</v>
      </c>
      <c r="BCU5" s="434">
        <f t="shared" si="22"/>
        <v>-2.8027887748316438E-4</v>
      </c>
      <c r="BCV5" s="434">
        <f t="shared" si="22"/>
        <v>-1.0513404590906106E-5</v>
      </c>
      <c r="BCW5" s="434">
        <f t="shared" si="22"/>
        <v>-2.4881985792724048E-4</v>
      </c>
      <c r="BCX5" s="434">
        <f t="shared" si="22"/>
        <v>1.3670971269919008E-4</v>
      </c>
      <c r="BCY5" s="434">
        <f t="shared" si="22"/>
        <v>-1.0514694285268522E-4</v>
      </c>
      <c r="BCZ5" s="434">
        <f t="shared" si="22"/>
        <v>1.051579998945229E-5</v>
      </c>
      <c r="BDA5" s="434">
        <f t="shared" si="22"/>
        <v>-1.927876391576433E-4</v>
      </c>
      <c r="BDB5" s="434">
        <f t="shared" si="22"/>
        <v>1.6828347351105499E-4</v>
      </c>
      <c r="BDC5" s="434">
        <f t="shared" si="22"/>
        <v>1.4021263245789228E-5</v>
      </c>
      <c r="BDD5" s="434">
        <f t="shared" si="22"/>
        <v>-4.907373328422171E-5</v>
      </c>
      <c r="BDE5" s="434">
        <f t="shared" si="22"/>
        <v>-1.0516316064379527E-4</v>
      </c>
      <c r="BDF5" s="434">
        <f t="shared" si="22"/>
        <v>-1.472439095361322E-4</v>
      </c>
      <c r="BDG5" s="434">
        <f t="shared" si="22"/>
        <v>-1.0518970964124019E-4</v>
      </c>
      <c r="BDH5" s="434">
        <f t="shared" si="22"/>
        <v>-1.4728108595252198E-4</v>
      </c>
      <c r="BDI5" s="434">
        <f t="shared" si="22"/>
        <v>-1.5080998993421968E-4</v>
      </c>
      <c r="BDJ5" s="434">
        <f t="shared" si="22"/>
        <v>-9.4708927894981976E-5</v>
      </c>
      <c r="BDK5" s="434">
        <f t="shared" si="22"/>
        <v>-2.595972033664351E-4</v>
      </c>
      <c r="BDL5" s="434">
        <f t="shared" si="22"/>
        <v>1.3685026826149027E-4</v>
      </c>
      <c r="BDM5" s="434">
        <f t="shared" si="22"/>
        <v>-3.1576509883390891E-5</v>
      </c>
      <c r="BDN5" s="434">
        <f t="shared" si="22"/>
        <v>7.7189461533233583E-5</v>
      </c>
      <c r="BDO5" s="434">
        <f t="shared" si="22"/>
        <v>-1.6138368972229422E-4</v>
      </c>
      <c r="BDP5" s="434">
        <f t="shared" si="22"/>
        <v>-1.4386520181475237E-4</v>
      </c>
      <c r="BDQ5" s="434">
        <f t="shared" si="22"/>
        <v>8.7735306090852561E-5</v>
      </c>
      <c r="BDR5" s="434">
        <f t="shared" si="22"/>
        <v>6.6672983054516521E-5</v>
      </c>
      <c r="BDS5" s="434">
        <f t="shared" ref="BDS5:BGD5" si="23">BDS7/BDR7-1</f>
        <v>-1.7544352122200735E-5</v>
      </c>
      <c r="BDT5" s="434">
        <f t="shared" si="23"/>
        <v>-9.4741163632061642E-5</v>
      </c>
      <c r="BDU5" s="434">
        <f t="shared" si="23"/>
        <v>4.9129702414330012E-5</v>
      </c>
      <c r="BDV5" s="434">
        <f t="shared" si="23"/>
        <v>-2.807273646016073E-4</v>
      </c>
      <c r="BDW5" s="434">
        <f t="shared" si="23"/>
        <v>2.2815503310003038E-4</v>
      </c>
      <c r="BDX5" s="434">
        <f t="shared" si="23"/>
        <v>0</v>
      </c>
      <c r="BDY5" s="434">
        <f t="shared" si="23"/>
        <v>-2.8074214185158652E-5</v>
      </c>
      <c r="BDZ5" s="434">
        <f t="shared" si="23"/>
        <v>5.2640629441436104E-5</v>
      </c>
      <c r="BEA5" s="434">
        <f t="shared" si="23"/>
        <v>-8.0711383112386237E-5</v>
      </c>
      <c r="BEB5" s="434">
        <f t="shared" si="23"/>
        <v>9.124631943935313E-5</v>
      </c>
      <c r="BEC5" s="434">
        <f t="shared" si="23"/>
        <v>-8.0710533426398001E-5</v>
      </c>
      <c r="BED5" s="434">
        <f t="shared" si="23"/>
        <v>-7.0188737515075594E-5</v>
      </c>
      <c r="BEE5" s="434">
        <f t="shared" si="23"/>
        <v>2.4567782511919489E-5</v>
      </c>
      <c r="BEF5" s="434">
        <f t="shared" si="23"/>
        <v>1.4038387971870847E-5</v>
      </c>
      <c r="BEG5" s="434">
        <f t="shared" si="23"/>
        <v>4.9133668144296649E-5</v>
      </c>
      <c r="BEH5" s="434">
        <f t="shared" si="23"/>
        <v>1.754687648052311E-4</v>
      </c>
      <c r="BEI5" s="434">
        <f t="shared" si="23"/>
        <v>-1.2631534626195151E-4</v>
      </c>
      <c r="BEJ5" s="434">
        <f t="shared" si="23"/>
        <v>-3.1582825961162797E-5</v>
      </c>
      <c r="BEK5" s="434">
        <f t="shared" si="23"/>
        <v>1.2633529387007236E-4</v>
      </c>
      <c r="BEL5" s="434">
        <f t="shared" si="23"/>
        <v>-5.9650797215371476E-5</v>
      </c>
      <c r="BEM5" s="434">
        <f t="shared" si="23"/>
        <v>-2.1054478463011783E-5</v>
      </c>
      <c r="BEN5" s="434">
        <f t="shared" si="23"/>
        <v>2.8073229017877566E-5</v>
      </c>
      <c r="BEO5" s="434">
        <f t="shared" si="23"/>
        <v>-1.0527165350193712E-4</v>
      </c>
      <c r="BEP5" s="434">
        <f t="shared" si="23"/>
        <v>7.0188491193112768E-5</v>
      </c>
      <c r="BEQ5" s="434">
        <f t="shared" si="23"/>
        <v>-2.1405987359945922E-4</v>
      </c>
      <c r="BER5" s="434">
        <f t="shared" si="23"/>
        <v>8.4238310179562959E-5</v>
      </c>
      <c r="BES5" s="434">
        <f t="shared" si="23"/>
        <v>-3.5096339452422853E-6</v>
      </c>
      <c r="BET5" s="434">
        <f t="shared" si="23"/>
        <v>6.6683278992396566E-5</v>
      </c>
      <c r="BEU5" s="434">
        <f t="shared" si="23"/>
        <v>1.0528236731088825E-5</v>
      </c>
      <c r="BEV5" s="434">
        <f t="shared" si="23"/>
        <v>1.3335626125177136E-4</v>
      </c>
      <c r="BEW5" s="434">
        <f t="shared" si="23"/>
        <v>4.9124703058733843E-5</v>
      </c>
      <c r="BEX5" s="434">
        <f t="shared" si="23"/>
        <v>-7.3683434911209211E-5</v>
      </c>
      <c r="BEY5" s="434">
        <f t="shared" si="23"/>
        <v>7.3688864559828815E-5</v>
      </c>
      <c r="BEZ5" s="434">
        <f t="shared" si="23"/>
        <v>-6.6665964919665477E-5</v>
      </c>
      <c r="BFA5" s="434">
        <f t="shared" si="23"/>
        <v>2.1053813547444733E-5</v>
      </c>
      <c r="BFB5" s="434">
        <f t="shared" si="23"/>
        <v>-6.6669005929997915E-5</v>
      </c>
      <c r="BFC5" s="434">
        <f t="shared" si="23"/>
        <v>2.807303199259259E-5</v>
      </c>
      <c r="BFD5" s="434">
        <f t="shared" si="23"/>
        <v>7.0180609799130877E-6</v>
      </c>
      <c r="BFE5" s="434">
        <f t="shared" si="23"/>
        <v>0</v>
      </c>
      <c r="BFF5" s="434">
        <f t="shared" si="23"/>
        <v>3.8599064499100777E-5</v>
      </c>
      <c r="BFG5" s="434">
        <f t="shared" si="23"/>
        <v>-2.4562092971081029E-5</v>
      </c>
      <c r="BFH5" s="434">
        <f t="shared" si="23"/>
        <v>4.5616435952799961E-5</v>
      </c>
      <c r="BFI5" s="434">
        <f t="shared" si="23"/>
        <v>-2.8070372423694145E-5</v>
      </c>
      <c r="BFJ5" s="434">
        <f t="shared" si="23"/>
        <v>-1.1579353661528291E-4</v>
      </c>
      <c r="BFK5" s="434">
        <f t="shared" si="23"/>
        <v>-3.5093014033815706E-5</v>
      </c>
      <c r="BFL5" s="434">
        <f t="shared" si="23"/>
        <v>1.4037698238711371E-5</v>
      </c>
      <c r="BFM5" s="434">
        <f t="shared" si="23"/>
        <v>1.4037501184338552E-5</v>
      </c>
      <c r="BFN5" s="434">
        <f t="shared" si="23"/>
        <v>9.826112895017225E-5</v>
      </c>
      <c r="BFO5" s="434">
        <f t="shared" si="23"/>
        <v>1.052694371250773E-5</v>
      </c>
      <c r="BFP5" s="434">
        <f t="shared" si="23"/>
        <v>9.1232551774345083E-5</v>
      </c>
      <c r="BFQ5" s="434">
        <f t="shared" si="23"/>
        <v>2.456036938802697E-5</v>
      </c>
      <c r="BFR5" s="434">
        <f t="shared" si="23"/>
        <v>-3.8593918300189323E-5</v>
      </c>
      <c r="BFS5" s="434">
        <f t="shared" si="23"/>
        <v>-2.1052040644509162E-5</v>
      </c>
      <c r="BFT5" s="434">
        <f t="shared" si="23"/>
        <v>-1.2631490305337056E-4</v>
      </c>
      <c r="BFU5" s="434">
        <f t="shared" si="23"/>
        <v>2.1055143420545264E-5</v>
      </c>
      <c r="BFV5" s="434">
        <f t="shared" si="23"/>
        <v>-4.2109400221757021E-5</v>
      </c>
      <c r="BFW5" s="434">
        <f t="shared" si="23"/>
        <v>-9.1240875912279584E-5</v>
      </c>
      <c r="BFX5" s="434">
        <f t="shared" si="23"/>
        <v>1.474025563814596E-4</v>
      </c>
      <c r="BFY5" s="434">
        <f t="shared" si="23"/>
        <v>-1.2632642748866552E-4</v>
      </c>
      <c r="BFZ5" s="434">
        <f t="shared" si="23"/>
        <v>1.4388994174208136E-4</v>
      </c>
      <c r="BGA5" s="434">
        <f t="shared" si="23"/>
        <v>-5.614409381671237E-5</v>
      </c>
      <c r="BGB5" s="434">
        <f t="shared" si="23"/>
        <v>1.193128980749858E-4</v>
      </c>
      <c r="BGC5" s="434">
        <f t="shared" si="23"/>
        <v>7.017568482758918E-6</v>
      </c>
      <c r="BGD5" s="434">
        <f t="shared" si="23"/>
        <v>-7.0175192369292816E-6</v>
      </c>
      <c r="BGE5" s="434">
        <f t="shared" ref="BGE5:BIP5" si="24">BGE7/BGD7-1</f>
        <v>-1.0526352724038457E-4</v>
      </c>
      <c r="BGF5" s="434">
        <f t="shared" si="24"/>
        <v>-3.1582382645223284E-5</v>
      </c>
      <c r="BGG5" s="434">
        <f t="shared" si="24"/>
        <v>-9.8259404828660024E-5</v>
      </c>
      <c r="BGH5" s="434">
        <f t="shared" si="24"/>
        <v>5.9663358274786304E-5</v>
      </c>
      <c r="BGI5" s="434">
        <f t="shared" si="24"/>
        <v>-7.7206798409501509E-5</v>
      </c>
      <c r="BGJ5" s="434">
        <f t="shared" si="24"/>
        <v>1.544255195191635E-4</v>
      </c>
      <c r="BGK5" s="434">
        <f t="shared" si="24"/>
        <v>5.6146063985407224E-5</v>
      </c>
      <c r="BGL5" s="434">
        <f t="shared" si="24"/>
        <v>-2.1755378315502227E-4</v>
      </c>
      <c r="BGM5" s="434">
        <f t="shared" si="24"/>
        <v>7.0193910678195692E-5</v>
      </c>
      <c r="BGN5" s="434">
        <f t="shared" si="24"/>
        <v>-3.8603941111325923E-5</v>
      </c>
      <c r="BGO5" s="434">
        <f t="shared" si="24"/>
        <v>7.3701278190840824E-5</v>
      </c>
      <c r="BGP5" s="434">
        <f t="shared" si="24"/>
        <v>-2.4565282237598574E-5</v>
      </c>
      <c r="BGQ5" s="434">
        <f t="shared" si="24"/>
        <v>-3.5094122436962749E-6</v>
      </c>
      <c r="BGR5" s="434">
        <f t="shared" si="24"/>
        <v>1.1230158590902484E-4</v>
      </c>
      <c r="BGS5" s="434">
        <f t="shared" si="24"/>
        <v>-1.2632509763876865E-4</v>
      </c>
      <c r="BGT5" s="434">
        <f t="shared" si="24"/>
        <v>1.8600211270336509E-4</v>
      </c>
      <c r="BGU5" s="434">
        <f t="shared" si="24"/>
        <v>-2.1052927058562432E-5</v>
      </c>
      <c r="BGV5" s="434">
        <f t="shared" si="24"/>
        <v>-3.5088950489425841E-5</v>
      </c>
      <c r="BGW5" s="434">
        <f t="shared" si="24"/>
        <v>-9.8252508948015738E-5</v>
      </c>
      <c r="BGX5" s="434">
        <f t="shared" si="24"/>
        <v>7.3696622589158878E-5</v>
      </c>
      <c r="BGY5" s="434">
        <f t="shared" si="24"/>
        <v>-5.9654774312023484E-5</v>
      </c>
      <c r="BGZ5" s="434">
        <f t="shared" si="24"/>
        <v>1.0527941155835663E-4</v>
      </c>
      <c r="BHA5" s="434">
        <f t="shared" si="24"/>
        <v>-1.8597404784803651E-4</v>
      </c>
      <c r="BHB5" s="434">
        <f t="shared" si="24"/>
        <v>1.6846065566289425E-4</v>
      </c>
      <c r="BHC5" s="434">
        <f t="shared" si="24"/>
        <v>-7.0180117270890463E-6</v>
      </c>
      <c r="BHD5" s="434">
        <f t="shared" si="24"/>
        <v>-5.6144487839415724E-5</v>
      </c>
      <c r="BHE5" s="434">
        <f t="shared" si="24"/>
        <v>6.3166095247479959E-5</v>
      </c>
      <c r="BHF5" s="434">
        <f t="shared" si="24"/>
        <v>-4.9126082089623324E-5</v>
      </c>
      <c r="BHG5" s="434">
        <f t="shared" si="24"/>
        <v>7.018356511445667E-5</v>
      </c>
      <c r="BHH5" s="434">
        <f t="shared" si="24"/>
        <v>-3.8598251849930598E-5</v>
      </c>
      <c r="BHI5" s="434">
        <f t="shared" si="24"/>
        <v>-9.474482061666567E-5</v>
      </c>
      <c r="BHJ5" s="434">
        <f t="shared" si="24"/>
        <v>1.6494179660231367E-4</v>
      </c>
      <c r="BHK5" s="434">
        <f t="shared" si="24"/>
        <v>-9.8246992940365097E-5</v>
      </c>
      <c r="BHL5" s="434">
        <f t="shared" si="24"/>
        <v>5.6146655063038509E-5</v>
      </c>
      <c r="BHM5" s="434">
        <f t="shared" si="24"/>
        <v>-3.508968924648137E-6</v>
      </c>
      <c r="BHN5" s="434">
        <f t="shared" si="24"/>
        <v>5.6143699799671154E-5</v>
      </c>
      <c r="BHO5" s="434">
        <f t="shared" si="24"/>
        <v>-3.1579058171971042E-5</v>
      </c>
      <c r="BHP5" s="434">
        <f t="shared" si="24"/>
        <v>5.6142320783214572E-5</v>
      </c>
      <c r="BHQ5" s="434">
        <f t="shared" si="24"/>
        <v>-1.4034792249928429E-5</v>
      </c>
      <c r="BHR5" s="434">
        <f t="shared" si="24"/>
        <v>1.0526241921104962E-4</v>
      </c>
      <c r="BHS5" s="434">
        <f t="shared" si="24"/>
        <v>-1.0875971820700769E-4</v>
      </c>
      <c r="BHT5" s="434">
        <f t="shared" si="24"/>
        <v>-1.4035038473747541E-5</v>
      </c>
      <c r="BHU5" s="434">
        <f t="shared" si="24"/>
        <v>1.0877307480439136E-4</v>
      </c>
      <c r="BHV5" s="434">
        <f t="shared" si="24"/>
        <v>-9.8235962782688979E-5</v>
      </c>
      <c r="BHW5" s="434">
        <f t="shared" si="24"/>
        <v>-1.2982456140342435E-4</v>
      </c>
      <c r="BHX5" s="434">
        <f t="shared" si="24"/>
        <v>2.1055365082567334E-5</v>
      </c>
      <c r="BHY5" s="434">
        <f t="shared" si="24"/>
        <v>3.8600689899581653E-5</v>
      </c>
      <c r="BHZ5" s="434">
        <f t="shared" si="24"/>
        <v>-1.0527054530196089E-5</v>
      </c>
      <c r="BIA5" s="434">
        <f t="shared" si="24"/>
        <v>8.421732280150529E-5</v>
      </c>
      <c r="BIB5" s="434">
        <f t="shared" si="24"/>
        <v>-1.4035038473747541E-5</v>
      </c>
      <c r="BIC5" s="434">
        <f t="shared" si="24"/>
        <v>-6.6667368428308116E-5</v>
      </c>
      <c r="BID5" s="434">
        <f t="shared" si="24"/>
        <v>-1.4036171213316351E-5</v>
      </c>
      <c r="BIE5" s="434">
        <f t="shared" si="24"/>
        <v>8.4218209380537701E-5</v>
      </c>
      <c r="BIF5" s="434">
        <f t="shared" si="24"/>
        <v>2.8070372423583123E-5</v>
      </c>
      <c r="BIG5" s="434">
        <f t="shared" si="24"/>
        <v>-1.9297839343723755E-4</v>
      </c>
      <c r="BIH5" s="434">
        <f t="shared" si="24"/>
        <v>6.3168755329856552E-5</v>
      </c>
      <c r="BII5" s="434">
        <f t="shared" si="24"/>
        <v>4.2109843526816348E-5</v>
      </c>
      <c r="BIJ5" s="434">
        <f t="shared" si="24"/>
        <v>1.5790526385983661E-4</v>
      </c>
      <c r="BIK5" s="434">
        <f t="shared" si="24"/>
        <v>-1.7191414116612957E-4</v>
      </c>
      <c r="BIL5" s="434">
        <f t="shared" si="24"/>
        <v>-1.0527165350215917E-5</v>
      </c>
      <c r="BIM5" s="434">
        <f t="shared" si="24"/>
        <v>2.105455234535647E-5</v>
      </c>
      <c r="BIN5" s="434">
        <f t="shared" si="24"/>
        <v>-6.6671345357538492E-5</v>
      </c>
      <c r="BIO5" s="434">
        <f t="shared" si="24"/>
        <v>-5.6148034292546889E-5</v>
      </c>
      <c r="BIP5" s="434">
        <f t="shared" si="24"/>
        <v>-1.824913579813181E-4</v>
      </c>
      <c r="BIQ5" s="434">
        <f t="shared" ref="BIQ5:BLB5" si="25">BIQ7/BIP7-1</f>
        <v>1.6848430814375703E-4</v>
      </c>
      <c r="BIR5" s="434">
        <f t="shared" si="25"/>
        <v>-5.9661473778782614E-5</v>
      </c>
      <c r="BIS5" s="434">
        <f t="shared" si="25"/>
        <v>-1.9654363970744715E-4</v>
      </c>
      <c r="BIT5" s="434">
        <f t="shared" si="25"/>
        <v>2.4572784588006158E-5</v>
      </c>
      <c r="BIU5" s="434">
        <f t="shared" si="25"/>
        <v>1.7551557700756781E-4</v>
      </c>
      <c r="BIV5" s="434">
        <f t="shared" si="25"/>
        <v>-7.370360621217209E-5</v>
      </c>
      <c r="BIW5" s="434">
        <f t="shared" si="25"/>
        <v>-3.1589588071812003E-5</v>
      </c>
      <c r="BIX5" s="434">
        <f t="shared" si="25"/>
        <v>-9.828182312776601E-5</v>
      </c>
      <c r="BIY5" s="434">
        <f t="shared" si="25"/>
        <v>8.0739432787968468E-5</v>
      </c>
      <c r="BIZ5" s="434">
        <f t="shared" si="25"/>
        <v>2.3517848994347723E-4</v>
      </c>
      <c r="BJA5" s="434">
        <f t="shared" si="25"/>
        <v>-2.7021620805944835E-4</v>
      </c>
      <c r="BJB5" s="434">
        <f t="shared" si="25"/>
        <v>-3.5102499298389489E-6</v>
      </c>
      <c r="BJC5" s="434">
        <f t="shared" si="25"/>
        <v>8.4246294040690728E-5</v>
      </c>
      <c r="BJD5" s="434">
        <f t="shared" si="25"/>
        <v>-2.4569765850190883E-5</v>
      </c>
      <c r="BJE5" s="434">
        <f t="shared" si="25"/>
        <v>4.9140739076580786E-5</v>
      </c>
      <c r="BJF5" s="434">
        <f t="shared" si="25"/>
        <v>1.0880628970544315E-4</v>
      </c>
      <c r="BJG5" s="434">
        <f t="shared" si="25"/>
        <v>-8.0718464524287548E-5</v>
      </c>
      <c r="BJH5" s="434">
        <f t="shared" si="25"/>
        <v>-1.0529345285226199E-5</v>
      </c>
      <c r="BJI5" s="434">
        <f t="shared" si="25"/>
        <v>1.7549093589308562E-4</v>
      </c>
      <c r="BJJ5" s="434">
        <f t="shared" si="25"/>
        <v>-2.8424543364968802E-4</v>
      </c>
      <c r="BJK5" s="434">
        <f t="shared" si="25"/>
        <v>1.8253043343952058E-4</v>
      </c>
      <c r="BJL5" s="434">
        <f t="shared" si="25"/>
        <v>-1.0528680124666234E-4</v>
      </c>
      <c r="BJM5" s="434">
        <f t="shared" si="25"/>
        <v>7.0198591816339473E-5</v>
      </c>
      <c r="BJN5" s="434">
        <f t="shared" si="25"/>
        <v>7.7213030751810408E-5</v>
      </c>
      <c r="BJO5" s="434">
        <f t="shared" si="25"/>
        <v>-2.1407414686192006E-4</v>
      </c>
      <c r="BJP5" s="434">
        <f t="shared" si="25"/>
        <v>3.3346554949864604E-4</v>
      </c>
      <c r="BJQ5" s="434">
        <f t="shared" si="25"/>
        <v>-3.2282740664324461E-4</v>
      </c>
      <c r="BJR5" s="434">
        <f t="shared" si="25"/>
        <v>9.126329460484861E-5</v>
      </c>
      <c r="BJS5" s="434">
        <f t="shared" si="25"/>
        <v>2.1058838394427681E-5</v>
      </c>
      <c r="BJT5" s="434">
        <f t="shared" si="25"/>
        <v>-1.5793796196850174E-4</v>
      </c>
      <c r="BJU5" s="434">
        <f t="shared" si="25"/>
        <v>5.9674877227688938E-5</v>
      </c>
      <c r="BJV5" s="434">
        <f t="shared" si="25"/>
        <v>-3.1590696890848591E-5</v>
      </c>
      <c r="BJW5" s="434">
        <f t="shared" si="25"/>
        <v>8.7754708040010954E-5</v>
      </c>
      <c r="BJX5" s="434">
        <f t="shared" si="25"/>
        <v>3.1588922817737952E-5</v>
      </c>
      <c r="BJY5" s="434">
        <f t="shared" si="25"/>
        <v>-8.072469719466735E-5</v>
      </c>
      <c r="BJZ5" s="434">
        <f t="shared" si="25"/>
        <v>4.9140739076580786E-5</v>
      </c>
      <c r="BKA5" s="434">
        <f t="shared" si="25"/>
        <v>-1.6496437471480441E-4</v>
      </c>
      <c r="BKB5" s="434">
        <f t="shared" si="25"/>
        <v>1.7903343010483574E-4</v>
      </c>
      <c r="BKC5" s="434">
        <f t="shared" si="25"/>
        <v>-1.2986374835910475E-4</v>
      </c>
      <c r="BKD5" s="434">
        <f t="shared" si="25"/>
        <v>-1.5094233651713473E-4</v>
      </c>
      <c r="BKE5" s="434">
        <f t="shared" si="25"/>
        <v>1.2638940575904201E-4</v>
      </c>
      <c r="BKF5" s="434">
        <f t="shared" si="25"/>
        <v>4.5634850984743736E-5</v>
      </c>
      <c r="BKG5" s="434">
        <f t="shared" si="25"/>
        <v>1.0179617597394497E-4</v>
      </c>
      <c r="BKH5" s="434">
        <f t="shared" si="25"/>
        <v>-1.4039422698952642E-5</v>
      </c>
      <c r="BKI5" s="434">
        <f t="shared" si="25"/>
        <v>2.807923961412051E-5</v>
      </c>
      <c r="BKJ5" s="434">
        <f t="shared" si="25"/>
        <v>-2.070785775455386E-4</v>
      </c>
      <c r="BKK5" s="434">
        <f t="shared" si="25"/>
        <v>7.0210667106662683E-5</v>
      </c>
      <c r="BKL5" s="434">
        <f t="shared" si="25"/>
        <v>-3.1592582061756858E-5</v>
      </c>
      <c r="BKM5" s="434">
        <f t="shared" si="25"/>
        <v>1.4041591193114655E-4</v>
      </c>
      <c r="BKN5" s="434">
        <f t="shared" si="25"/>
        <v>3.5099049517706149E-5</v>
      </c>
      <c r="BKO5" s="434">
        <f t="shared" si="25"/>
        <v>-2.0005756042074108E-4</v>
      </c>
      <c r="BKP5" s="434">
        <f t="shared" si="25"/>
        <v>2.281814639419899E-4</v>
      </c>
      <c r="BKQ5" s="434">
        <f t="shared" si="25"/>
        <v>-1.8601321044764418E-4</v>
      </c>
      <c r="BKR5" s="434">
        <f t="shared" si="25"/>
        <v>1.5796512832033649E-4</v>
      </c>
      <c r="BKS5" s="434">
        <f t="shared" si="25"/>
        <v>2.8078254094232591E-5</v>
      </c>
      <c r="BKT5" s="434">
        <f t="shared" si="25"/>
        <v>-2.4918750833546888E-4</v>
      </c>
      <c r="BKU5" s="434">
        <f t="shared" si="25"/>
        <v>1.720173421564386E-4</v>
      </c>
      <c r="BKV5" s="434">
        <f t="shared" si="25"/>
        <v>-1.8953752843064997E-4</v>
      </c>
      <c r="BKW5" s="434">
        <f t="shared" si="25"/>
        <v>1.7553098121814159E-4</v>
      </c>
      <c r="BKX5" s="434">
        <f t="shared" si="25"/>
        <v>-3.5100035100654736E-6</v>
      </c>
      <c r="BKY5" s="434">
        <f t="shared" si="25"/>
        <v>-1.4742066486705951E-4</v>
      </c>
      <c r="BKZ5" s="434">
        <f t="shared" si="25"/>
        <v>6.6700133751318447E-5</v>
      </c>
      <c r="BLA5" s="434">
        <f t="shared" si="25"/>
        <v>-1.0530897653726612E-4</v>
      </c>
      <c r="BLB5" s="434">
        <f t="shared" si="25"/>
        <v>2.1064013537142046E-4</v>
      </c>
      <c r="BLC5" s="434">
        <f t="shared" ref="BLC5:BNN5" si="26">BLC7/BLB7-1</f>
        <v>1.4741704281417967E-4</v>
      </c>
      <c r="BLD5" s="434">
        <f t="shared" si="26"/>
        <v>-3.0882827744016517E-4</v>
      </c>
      <c r="BLE5" s="434">
        <f t="shared" si="26"/>
        <v>2.211612722038403E-4</v>
      </c>
      <c r="BLF5" s="434">
        <f t="shared" si="26"/>
        <v>-1.8250544884057529E-4</v>
      </c>
      <c r="BLG5" s="434">
        <f t="shared" si="26"/>
        <v>1.1584190738966882E-4</v>
      </c>
      <c r="BLH5" s="434">
        <f t="shared" si="26"/>
        <v>8.0728947294606002E-5</v>
      </c>
      <c r="BLI5" s="434">
        <f t="shared" si="26"/>
        <v>-2.597156464637651E-4</v>
      </c>
      <c r="BLJ5" s="434">
        <f t="shared" si="26"/>
        <v>6.6701070376540272E-5</v>
      </c>
      <c r="BLK5" s="434">
        <f t="shared" si="26"/>
        <v>-4.9144879103568684E-5</v>
      </c>
      <c r="BLL5" s="434">
        <f t="shared" si="26"/>
        <v>1.8956813570270015E-4</v>
      </c>
      <c r="BLM5" s="434">
        <f t="shared" si="26"/>
        <v>3.5098556747215071E-5</v>
      </c>
      <c r="BLN5" s="434">
        <f t="shared" si="26"/>
        <v>-1.7548662440858287E-5</v>
      </c>
      <c r="BLO5" s="434">
        <f t="shared" si="26"/>
        <v>2.8078352642957327E-5</v>
      </c>
      <c r="BLP5" s="434">
        <f t="shared" si="26"/>
        <v>-2.2111081863651627E-4</v>
      </c>
      <c r="BLQ5" s="434">
        <f t="shared" si="26"/>
        <v>2.0360736075719643E-4</v>
      </c>
      <c r="BLR5" s="434">
        <f t="shared" si="26"/>
        <v>7.0195142496398688E-6</v>
      </c>
      <c r="BLS5" s="434">
        <f t="shared" si="26"/>
        <v>-2.491910066613201E-4</v>
      </c>
      <c r="BLT5" s="434">
        <f t="shared" si="26"/>
        <v>2.352106890970429E-4</v>
      </c>
      <c r="BLU5" s="434">
        <f t="shared" si="26"/>
        <v>-1.8952821513551488E-4</v>
      </c>
      <c r="BLV5" s="434">
        <f t="shared" si="26"/>
        <v>1.8605369579871578E-4</v>
      </c>
      <c r="BLW5" s="434">
        <f t="shared" si="26"/>
        <v>-2.8078352643068349E-5</v>
      </c>
      <c r="BLX5" s="434">
        <f t="shared" si="26"/>
        <v>-2.2112323584022597E-4</v>
      </c>
      <c r="BLY5" s="434">
        <f t="shared" si="26"/>
        <v>2.5978950029137415E-4</v>
      </c>
      <c r="BLZ5" s="434">
        <f t="shared" si="26"/>
        <v>-1.6846834199069072E-4</v>
      </c>
      <c r="BMA5" s="434">
        <f t="shared" si="26"/>
        <v>6.6696621640716103E-5</v>
      </c>
      <c r="BMB5" s="434">
        <f t="shared" si="26"/>
        <v>6.6692173497973073E-5</v>
      </c>
      <c r="BMC5" s="434">
        <f t="shared" si="26"/>
        <v>-2.1761257941099732E-4</v>
      </c>
      <c r="BMD5" s="434">
        <f t="shared" si="26"/>
        <v>3.1595798460926083E-4</v>
      </c>
      <c r="BME5" s="434">
        <f t="shared" si="26"/>
        <v>-1.7196723497747701E-4</v>
      </c>
      <c r="BMF5" s="434">
        <f t="shared" si="26"/>
        <v>1.1934472724473011E-4</v>
      </c>
      <c r="BMG5" s="434">
        <f t="shared" si="26"/>
        <v>5.6155522720091611E-5</v>
      </c>
      <c r="BMH5" s="434">
        <f t="shared" si="26"/>
        <v>-3.2989517054526907E-4</v>
      </c>
      <c r="BMI5" s="434">
        <f t="shared" si="26"/>
        <v>2.9138654355898019E-4</v>
      </c>
      <c r="BMJ5" s="434">
        <f t="shared" si="26"/>
        <v>-1.649539532795341E-4</v>
      </c>
      <c r="BMK5" s="434">
        <f t="shared" si="26"/>
        <v>3.2294185993442248E-4</v>
      </c>
      <c r="BML5" s="434">
        <f t="shared" si="26"/>
        <v>-8.77276092823287E-5</v>
      </c>
      <c r="BMM5" s="434">
        <f t="shared" si="26"/>
        <v>-3.4743181212015806E-4</v>
      </c>
      <c r="BMN5" s="434">
        <f t="shared" si="26"/>
        <v>1.6851033354514655E-4</v>
      </c>
      <c r="BMO5" s="434">
        <f t="shared" si="26"/>
        <v>-1.3689157835983234E-4</v>
      </c>
      <c r="BMP5" s="434">
        <f t="shared" si="26"/>
        <v>1.2286823610363484E-4</v>
      </c>
      <c r="BMQ5" s="434">
        <f t="shared" si="26"/>
        <v>6.3181615554075421E-5</v>
      </c>
      <c r="BMR5" s="434">
        <f t="shared" si="26"/>
        <v>-2.1410194762583323E-4</v>
      </c>
      <c r="BMS5" s="434">
        <f t="shared" si="26"/>
        <v>1.8957345971570838E-4</v>
      </c>
      <c r="BMT5" s="434">
        <f t="shared" si="26"/>
        <v>-6.6689130373775996E-5</v>
      </c>
      <c r="BMU5" s="434">
        <f t="shared" si="26"/>
        <v>8.0734331396881132E-5</v>
      </c>
      <c r="BMV5" s="434">
        <f t="shared" si="26"/>
        <v>2.4569334662549736E-5</v>
      </c>
      <c r="BMW5" s="434">
        <f t="shared" si="26"/>
        <v>-2.4217749153254697E-4</v>
      </c>
      <c r="BMX5" s="434">
        <f t="shared" si="26"/>
        <v>2.3170414890838487E-4</v>
      </c>
      <c r="BMY5" s="434">
        <f t="shared" si="26"/>
        <v>-1.9655191778511494E-4</v>
      </c>
      <c r="BMZ5" s="434">
        <f t="shared" si="26"/>
        <v>2.527592889038921E-4</v>
      </c>
      <c r="BNA5" s="434">
        <f t="shared" si="26"/>
        <v>-1.2985736747539445E-4</v>
      </c>
      <c r="BNB5" s="434">
        <f t="shared" si="26"/>
        <v>1.1934388941736707E-4</v>
      </c>
      <c r="BNC5" s="434">
        <f t="shared" si="26"/>
        <v>-2.105817320346981E-4</v>
      </c>
      <c r="BND5" s="434">
        <f t="shared" si="26"/>
        <v>9.1271303950923866E-5</v>
      </c>
      <c r="BNE5" s="434">
        <f t="shared" si="26"/>
        <v>1.4391469017982494E-4</v>
      </c>
      <c r="BNF5" s="434">
        <f t="shared" si="26"/>
        <v>-1.193267165500167E-4</v>
      </c>
      <c r="BNG5" s="434">
        <f t="shared" si="26"/>
        <v>1.7550140752131682E-4</v>
      </c>
      <c r="BNH5" s="434">
        <f t="shared" si="26"/>
        <v>-2.66715330516476E-4</v>
      </c>
      <c r="BNI5" s="434">
        <f t="shared" si="26"/>
        <v>1.123311522368553E-4</v>
      </c>
      <c r="BNJ5" s="434">
        <f t="shared" si="26"/>
        <v>5.615926768309798E-5</v>
      </c>
      <c r="BNK5" s="434">
        <f t="shared" si="26"/>
        <v>-2.6674154148520479E-4</v>
      </c>
      <c r="BNL5" s="434">
        <f t="shared" si="26"/>
        <v>3.019196472455743E-4</v>
      </c>
      <c r="BNM5" s="434">
        <f t="shared" si="26"/>
        <v>-1.9653950093023731E-4</v>
      </c>
      <c r="BNN5" s="434">
        <f t="shared" si="26"/>
        <v>1.6498522153662876E-4</v>
      </c>
      <c r="BNO5" s="434">
        <f t="shared" ref="BNO5:BPZ5" si="27">BNO7/BNN7-1</f>
        <v>-2.5270162606483293E-4</v>
      </c>
      <c r="BNP5" s="434">
        <f t="shared" si="27"/>
        <v>2.913824517551955E-4</v>
      </c>
      <c r="BNQ5" s="434">
        <f t="shared" si="27"/>
        <v>-2.702399168924563E-4</v>
      </c>
      <c r="BNR5" s="434">
        <f t="shared" si="27"/>
        <v>2.0010180618190709E-4</v>
      </c>
      <c r="BNS5" s="434">
        <f t="shared" si="27"/>
        <v>6.3177402145342398E-5</v>
      </c>
      <c r="BNT5" s="434">
        <f t="shared" si="27"/>
        <v>-2.2812620643675174E-4</v>
      </c>
      <c r="BNU5" s="434">
        <f t="shared" si="27"/>
        <v>1.5445912976330689E-4</v>
      </c>
      <c r="BNV5" s="434">
        <f t="shared" si="27"/>
        <v>-9.8276993706791771E-5</v>
      </c>
      <c r="BNW5" s="434">
        <f t="shared" si="27"/>
        <v>1.9306306843924759E-4</v>
      </c>
      <c r="BNX5" s="434">
        <f t="shared" si="27"/>
        <v>-1.5091108178688639E-4</v>
      </c>
      <c r="BNY5" s="434">
        <f t="shared" si="27"/>
        <v>-1.2987332086078496E-4</v>
      </c>
      <c r="BNZ5" s="434">
        <f t="shared" si="27"/>
        <v>2.387171061868365E-4</v>
      </c>
      <c r="BOA5" s="434">
        <f t="shared" si="27"/>
        <v>-1.8952422400353441E-4</v>
      </c>
      <c r="BOB5" s="434">
        <f t="shared" si="27"/>
        <v>2.071120160074269E-4</v>
      </c>
      <c r="BOC5" s="434">
        <f t="shared" si="27"/>
        <v>-3.5096462627448588E-5</v>
      </c>
      <c r="BOD5" s="434">
        <f t="shared" si="27"/>
        <v>1.4039077772975972E-5</v>
      </c>
      <c r="BOE5" s="434">
        <f t="shared" si="27"/>
        <v>-2.386609715606669E-4</v>
      </c>
      <c r="BOF5" s="434">
        <f t="shared" si="27"/>
        <v>1.4393287813097011E-4</v>
      </c>
      <c r="BOG5" s="434">
        <f t="shared" si="27"/>
        <v>5.2650791867892011E-5</v>
      </c>
      <c r="BOH5" s="434">
        <f t="shared" si="27"/>
        <v>-1.6847366370553729E-4</v>
      </c>
      <c r="BOI5" s="434">
        <f t="shared" si="27"/>
        <v>5.9677810035019263E-5</v>
      </c>
      <c r="BOJ5" s="434">
        <f t="shared" si="27"/>
        <v>1.8955349620886075E-4</v>
      </c>
      <c r="BOK5" s="434">
        <f t="shared" si="27"/>
        <v>4.9134185460486535E-5</v>
      </c>
      <c r="BOL5" s="434">
        <f t="shared" si="27"/>
        <v>-2.7724356724734278E-4</v>
      </c>
      <c r="BOM5" s="434">
        <f t="shared" si="27"/>
        <v>2.0360235757488354E-4</v>
      </c>
      <c r="BON5" s="434">
        <f t="shared" si="27"/>
        <v>-1.8250288670429438E-4</v>
      </c>
      <c r="BOO5" s="434">
        <f t="shared" si="27"/>
        <v>2.8082492321201968E-4</v>
      </c>
      <c r="BOP5" s="434">
        <f t="shared" si="27"/>
        <v>-5.2639890509076359E-5</v>
      </c>
      <c r="BOQ5" s="434">
        <f t="shared" si="27"/>
        <v>-2.7023232961320698E-4</v>
      </c>
      <c r="BOR5" s="434">
        <f t="shared" si="27"/>
        <v>2.7732629369214834E-4</v>
      </c>
      <c r="BOS5" s="434">
        <f t="shared" si="27"/>
        <v>-1.4739841792366093E-4</v>
      </c>
      <c r="BOT5" s="434">
        <f t="shared" si="27"/>
        <v>3.0537030537036713E-4</v>
      </c>
      <c r="BOU5" s="434">
        <f t="shared" si="27"/>
        <v>-1.3684834746841013E-4</v>
      </c>
      <c r="BOV5" s="434">
        <f t="shared" si="27"/>
        <v>-8.422589384737833E-5</v>
      </c>
      <c r="BOW5" s="434">
        <f t="shared" si="27"/>
        <v>1.5793685333642671E-4</v>
      </c>
      <c r="BOX5" s="434">
        <f t="shared" si="27"/>
        <v>-2.1405837126142746E-4</v>
      </c>
      <c r="BOY5" s="434">
        <f t="shared" si="27"/>
        <v>1.5794572283001074E-4</v>
      </c>
      <c r="BOZ5" s="434">
        <f t="shared" si="27"/>
        <v>7.0187013296862943E-6</v>
      </c>
      <c r="BPA5" s="434">
        <f t="shared" si="27"/>
        <v>-1.1229843308602216E-4</v>
      </c>
      <c r="BPB5" s="434">
        <f t="shared" si="27"/>
        <v>1.4740824714043477E-4</v>
      </c>
      <c r="BPC5" s="434">
        <f t="shared" si="27"/>
        <v>-1.5089572403637064E-4</v>
      </c>
      <c r="BPD5" s="434">
        <f t="shared" si="27"/>
        <v>9.8272509669428132E-5</v>
      </c>
      <c r="BPE5" s="434">
        <f t="shared" si="27"/>
        <v>2.6671345850148853E-4</v>
      </c>
      <c r="BPF5" s="434">
        <f t="shared" si="27"/>
        <v>1.8945640046874601E-4</v>
      </c>
      <c r="BPG5" s="434">
        <f t="shared" si="27"/>
        <v>2.9816191946108184E-4</v>
      </c>
      <c r="BPH5" s="434">
        <f t="shared" si="27"/>
        <v>-1.0870899303905279E-4</v>
      </c>
      <c r="BPI5" s="434">
        <f t="shared" si="27"/>
        <v>5.0151858424452023E-4</v>
      </c>
      <c r="BPJ5" s="434">
        <f t="shared" si="27"/>
        <v>2.0681653270337996E-4</v>
      </c>
      <c r="BPK5" s="434">
        <f t="shared" si="27"/>
        <v>1.8574592760800535E-4</v>
      </c>
      <c r="BPL5" s="434">
        <f t="shared" si="27"/>
        <v>2.2425531467584747E-4</v>
      </c>
      <c r="BPM5" s="434">
        <f t="shared" si="27"/>
        <v>1.8917299870735427E-4</v>
      </c>
      <c r="BPN5" s="434">
        <f t="shared" si="27"/>
        <v>8.5111748573574175E-4</v>
      </c>
      <c r="BPO5" s="434">
        <f t="shared" si="27"/>
        <v>3.1146106736645862E-4</v>
      </c>
      <c r="BPP5" s="434">
        <f t="shared" si="27"/>
        <v>8.956090666423222E-4</v>
      </c>
      <c r="BPQ5" s="434">
        <f t="shared" si="27"/>
        <v>-9.7520054527344691E-4</v>
      </c>
      <c r="BPR5" s="434">
        <f t="shared" si="27"/>
        <v>3.6387046211538987E-4</v>
      </c>
      <c r="BPS5" s="434">
        <f t="shared" si="27"/>
        <v>8.6387800783449542E-4</v>
      </c>
      <c r="BPT5" s="434">
        <f t="shared" si="27"/>
        <v>2.5509580070370852E-4</v>
      </c>
      <c r="BPU5" s="434">
        <f t="shared" si="27"/>
        <v>7.1618222470637427E-4</v>
      </c>
      <c r="BPV5" s="434">
        <f t="shared" si="27"/>
        <v>4.4685716280623566E-4</v>
      </c>
      <c r="BPW5" s="434">
        <f t="shared" si="27"/>
        <v>6.8394440509056409E-4</v>
      </c>
      <c r="BPX5" s="434">
        <f t="shared" si="27"/>
        <v>7.9506501748793923E-4</v>
      </c>
      <c r="BPY5" s="434">
        <f t="shared" si="27"/>
        <v>4.1115412356229619E-4</v>
      </c>
      <c r="BPZ5" s="434">
        <f t="shared" si="27"/>
        <v>7.557947164029688E-4</v>
      </c>
      <c r="BQA5" s="434">
        <f t="shared" ref="BQA5:BSL5" si="28">BQA7/BPZ7-1</f>
        <v>4.3851711608855481E-4</v>
      </c>
      <c r="BQB5" s="434">
        <f t="shared" si="28"/>
        <v>6.0530581858930788E-4</v>
      </c>
      <c r="BQC5" s="434">
        <f t="shared" si="28"/>
        <v>5.0759303554537283E-4</v>
      </c>
      <c r="BQD5" s="434">
        <f t="shared" si="28"/>
        <v>1.87297152666277E-3</v>
      </c>
      <c r="BQE5" s="434">
        <f t="shared" si="28"/>
        <v>3.3053895538590616E-3</v>
      </c>
      <c r="BQF5" s="434">
        <f t="shared" si="28"/>
        <v>4.010094375497264E-4</v>
      </c>
      <c r="BQG5" s="434">
        <f t="shared" si="28"/>
        <v>3.6940280455861618E-3</v>
      </c>
      <c r="BQH5" s="434">
        <f t="shared" si="28"/>
        <v>-1.363378148078076E-3</v>
      </c>
      <c r="BQI5" s="434">
        <f t="shared" si="28"/>
        <v>4.233621435638879E-3</v>
      </c>
      <c r="BQJ5" s="434">
        <f t="shared" si="28"/>
        <v>-6.9690717402415281E-4</v>
      </c>
      <c r="BQK5" s="434">
        <f t="shared" si="28"/>
        <v>1.2401918346593988E-3</v>
      </c>
      <c r="BQL5" s="434">
        <f t="shared" si="28"/>
        <v>8.440700646776822E-4</v>
      </c>
      <c r="BQM5" s="434">
        <f t="shared" si="28"/>
        <v>5.9309337620971903E-4</v>
      </c>
      <c r="BQN5" s="434">
        <f t="shared" si="28"/>
        <v>1.7405366883205264E-3</v>
      </c>
      <c r="BQO5" s="434">
        <f t="shared" si="28"/>
        <v>1.1971050579397957E-3</v>
      </c>
      <c r="BQP5" s="434">
        <f t="shared" si="28"/>
        <v>3.2966432314620597E-3</v>
      </c>
      <c r="BQQ5" s="434">
        <f t="shared" si="28"/>
        <v>2.6320538532520477E-3</v>
      </c>
      <c r="BQR5" s="434">
        <f t="shared" si="28"/>
        <v>1.3108741424980863E-3</v>
      </c>
      <c r="BQS5" s="434">
        <f t="shared" si="28"/>
        <v>7.6209275350520578E-3</v>
      </c>
      <c r="BQT5" s="434">
        <f t="shared" si="28"/>
        <v>3.6958124223727129E-3</v>
      </c>
      <c r="BQU5" s="434">
        <f t="shared" si="28"/>
        <v>8.1826748627558121E-3</v>
      </c>
      <c r="BQV5" s="434">
        <f t="shared" si="28"/>
        <v>5.0859691781619532E-3</v>
      </c>
      <c r="BQW5" s="434">
        <f t="shared" si="28"/>
        <v>-2.2769393698702789E-3</v>
      </c>
      <c r="BQX5" s="434">
        <f t="shared" si="28"/>
        <v>2.0831121961575327E-3</v>
      </c>
      <c r="BQY5" s="434">
        <f t="shared" si="28"/>
        <v>9.8642833498852056E-4</v>
      </c>
      <c r="BQZ5" s="434">
        <f t="shared" si="28"/>
        <v>3.3961864827147803E-3</v>
      </c>
      <c r="BRA5" s="434">
        <f t="shared" si="28"/>
        <v>2.1817582598664398E-3</v>
      </c>
      <c r="BRB5" s="434">
        <f t="shared" si="28"/>
        <v>-6.2482118604267889E-5</v>
      </c>
      <c r="BRC5" s="434">
        <f t="shared" si="28"/>
        <v>2.1442572056249443E-3</v>
      </c>
      <c r="BRD5" s="434">
        <f t="shared" si="28"/>
        <v>1.1124967182989387E-3</v>
      </c>
      <c r="BRE5" s="434">
        <f t="shared" si="28"/>
        <v>1.8193201970766459E-3</v>
      </c>
      <c r="BRF5" s="434">
        <f t="shared" si="28"/>
        <v>1.6622275157551769E-3</v>
      </c>
      <c r="BRG5" s="434">
        <f t="shared" si="28"/>
        <v>7.4480109237495817E-4</v>
      </c>
      <c r="BRH5" s="434">
        <f t="shared" si="28"/>
        <v>8.0626734127631217E-4</v>
      </c>
      <c r="BRI5" s="434">
        <f t="shared" si="28"/>
        <v>1.8852108794280564E-3</v>
      </c>
      <c r="BRJ5" s="434">
        <f t="shared" si="28"/>
        <v>1.1947586880443062E-3</v>
      </c>
      <c r="BRK5" s="434">
        <f t="shared" si="28"/>
        <v>-8.2265186543628577E-4</v>
      </c>
      <c r="BRL5" s="434">
        <f t="shared" si="28"/>
        <v>2.6001581573047439E-3</v>
      </c>
      <c r="BRM5" s="434">
        <f t="shared" si="28"/>
        <v>9.7374776038017252E-4</v>
      </c>
      <c r="BRN5" s="434">
        <f t="shared" si="28"/>
        <v>5.7395229386347779E-4</v>
      </c>
      <c r="BRO5" s="434">
        <f t="shared" si="28"/>
        <v>1.562069580153258E-3</v>
      </c>
      <c r="BRP5" s="434">
        <f t="shared" si="28"/>
        <v>9.7719764307702128E-4</v>
      </c>
      <c r="BRQ5" s="434">
        <f t="shared" si="28"/>
        <v>1.044128152992263E-3</v>
      </c>
      <c r="BRR5" s="434">
        <f t="shared" si="28"/>
        <v>1.0268929706269692E-3</v>
      </c>
      <c r="BRS5" s="434">
        <f t="shared" si="28"/>
        <v>-1.5806961514897022E-4</v>
      </c>
      <c r="BRT5" s="434">
        <f t="shared" si="28"/>
        <v>1.922946625325439E-3</v>
      </c>
      <c r="BRU5" s="434">
        <f t="shared" si="28"/>
        <v>1.6745186563915659E-4</v>
      </c>
      <c r="BRV5" s="434">
        <f t="shared" si="28"/>
        <v>9.62687023687403E-4</v>
      </c>
      <c r="BRW5" s="434">
        <f t="shared" si="28"/>
        <v>9.5211137129780354E-4</v>
      </c>
      <c r="BRX5" s="434">
        <f t="shared" si="28"/>
        <v>2.8921795464986744E-5</v>
      </c>
      <c r="BRY5" s="434">
        <f t="shared" si="28"/>
        <v>1.0957830028310855E-3</v>
      </c>
      <c r="BRZ5" s="434">
        <f t="shared" si="28"/>
        <v>4.6864868682061633E-4</v>
      </c>
      <c r="BSA5" s="434">
        <f t="shared" si="28"/>
        <v>5.1655544147832799E-4</v>
      </c>
      <c r="BSB5" s="434">
        <f t="shared" si="28"/>
        <v>4.8422112550960961E-4</v>
      </c>
      <c r="BSC5" s="434">
        <f t="shared" si="28"/>
        <v>1.8590220262049151E-4</v>
      </c>
      <c r="BSD5" s="434">
        <f t="shared" si="28"/>
        <v>1.9227687870548849E-5</v>
      </c>
      <c r="BSE5" s="434">
        <f t="shared" si="28"/>
        <v>2.2431871202766018E-5</v>
      </c>
      <c r="BSF5" s="434">
        <f t="shared" si="28"/>
        <v>2.5635849171479208E-5</v>
      </c>
      <c r="BSG5" s="434">
        <f t="shared" si="28"/>
        <v>1.0894956596430028E-4</v>
      </c>
      <c r="BSH5" s="434">
        <f t="shared" si="28"/>
        <v>-1.7622274555040285E-4</v>
      </c>
      <c r="BSI5" s="434">
        <f t="shared" si="28"/>
        <v>1.0895689793311014E-4</v>
      </c>
      <c r="BSJ5" s="434">
        <f t="shared" si="28"/>
        <v>-1.9225593109517547E-5</v>
      </c>
      <c r="BSK5" s="434">
        <f t="shared" si="28"/>
        <v>-8.0108178083682091E-5</v>
      </c>
      <c r="BSL5" s="434">
        <f t="shared" si="28"/>
        <v>-3.2045838367356083E-6</v>
      </c>
      <c r="BSM5" s="434">
        <f t="shared" ref="BSM5:BUX5" si="29">BSM7/BSL7-1</f>
        <v>1.2818376424528211E-5</v>
      </c>
      <c r="BSN5" s="434">
        <f t="shared" si="29"/>
        <v>2.5636424231478827E-5</v>
      </c>
      <c r="BSO5" s="434">
        <f t="shared" si="29"/>
        <v>1.2817883511040407E-5</v>
      </c>
      <c r="BSP5" s="434">
        <f t="shared" si="29"/>
        <v>1.121550431317786E-4</v>
      </c>
      <c r="BSQ5" s="434">
        <f t="shared" si="29"/>
        <v>-1.4738724075069598E-4</v>
      </c>
      <c r="BSR5" s="434">
        <f t="shared" si="29"/>
        <v>3.2045427598159648E-5</v>
      </c>
      <c r="BSS5" s="434">
        <f t="shared" si="29"/>
        <v>2.5635520577216298E-5</v>
      </c>
      <c r="BST5" s="434">
        <f t="shared" si="29"/>
        <v>9.2926379876567822E-5</v>
      </c>
      <c r="BSU5" s="434">
        <f t="shared" si="29"/>
        <v>-1.6020300925401187E-5</v>
      </c>
      <c r="BSV5" s="434">
        <f t="shared" si="29"/>
        <v>4.5177972374155217E-4</v>
      </c>
      <c r="BSW5" s="434">
        <f t="shared" si="29"/>
        <v>8.1667947732499968E-4</v>
      </c>
      <c r="BSX5" s="434">
        <f t="shared" si="29"/>
        <v>6.3681018896311059E-4</v>
      </c>
      <c r="BSY5" s="434">
        <f t="shared" si="29"/>
        <v>8.3787984419259054E-4</v>
      </c>
      <c r="BSZ5" s="434">
        <f t="shared" si="29"/>
        <v>7.0936489474560105E-4</v>
      </c>
      <c r="BTA5" s="434">
        <f t="shared" si="29"/>
        <v>1.6923283244674181E-4</v>
      </c>
      <c r="BTB5" s="434">
        <f t="shared" si="29"/>
        <v>6.28928809728313E-4</v>
      </c>
      <c r="BTC5" s="434">
        <f t="shared" si="29"/>
        <v>-5.7429457483104684E-5</v>
      </c>
      <c r="BTD5" s="434">
        <f t="shared" si="29"/>
        <v>1.2028971634598928E-3</v>
      </c>
      <c r="BTE5" s="434">
        <f t="shared" si="29"/>
        <v>7.0429941329619439E-4</v>
      </c>
      <c r="BTF5" s="434">
        <f t="shared" si="29"/>
        <v>7.0698835698457252E-4</v>
      </c>
      <c r="BTG5" s="434">
        <f t="shared" si="29"/>
        <v>7.5104223021349448E-4</v>
      </c>
      <c r="BTH5" s="434">
        <f t="shared" si="29"/>
        <v>1.7489967118877736E-4</v>
      </c>
      <c r="BTI5" s="434">
        <f t="shared" si="29"/>
        <v>7.3445016389994677E-4</v>
      </c>
      <c r="BTJ5" s="434">
        <f t="shared" si="29"/>
        <v>8.3240138267592911E-4</v>
      </c>
      <c r="BTK5" s="434">
        <f t="shared" si="29"/>
        <v>1.1301085031141245E-3</v>
      </c>
      <c r="BTL5" s="434">
        <f t="shared" si="29"/>
        <v>3.5830928750368862E-4</v>
      </c>
      <c r="BTM5" s="434">
        <f t="shared" si="29"/>
        <v>5.4836552207260247E-4</v>
      </c>
      <c r="BTN5" s="434">
        <f t="shared" si="29"/>
        <v>3.3897660744619529E-4</v>
      </c>
      <c r="BTO5" s="434">
        <f t="shared" si="29"/>
        <v>6.3338643222921043E-4</v>
      </c>
      <c r="BTP5" s="434">
        <f t="shared" si="29"/>
        <v>3.7979130467791222E-4</v>
      </c>
      <c r="BTQ5" s="434">
        <f t="shared" si="29"/>
        <v>9.0166190525908796E-4</v>
      </c>
      <c r="BTR5" s="434">
        <f t="shared" si="29"/>
        <v>6.4797956809803381E-4</v>
      </c>
      <c r="BTS5" s="434">
        <f t="shared" si="29"/>
        <v>7.4548366411542055E-4</v>
      </c>
      <c r="BTT5" s="434">
        <f t="shared" si="29"/>
        <v>2.0832741494092311E-4</v>
      </c>
      <c r="BTU5" s="434">
        <f t="shared" si="29"/>
        <v>3.3767258382644272E-4</v>
      </c>
      <c r="BTV5" s="434">
        <f t="shared" si="29"/>
        <v>1.4354127363698233E-3</v>
      </c>
      <c r="BTW5" s="434">
        <f t="shared" si="29"/>
        <v>4.1898077413793366E-4</v>
      </c>
      <c r="BTX5" s="434">
        <f t="shared" si="29"/>
        <v>5.1012375224379625E-4</v>
      </c>
      <c r="BTY5" s="434">
        <f t="shared" si="29"/>
        <v>3.1787796004167923E-4</v>
      </c>
      <c r="BTZ5" s="434">
        <f t="shared" si="29"/>
        <v>3.240695585418063E-4</v>
      </c>
      <c r="BUA5" s="434">
        <f t="shared" si="29"/>
        <v>2.4218710683920897E-4</v>
      </c>
      <c r="BUB5" s="434">
        <f t="shared" si="29"/>
        <v>4.119328455125526E-4</v>
      </c>
      <c r="BUC5" s="434">
        <f t="shared" si="29"/>
        <v>6.569352243008808E-4</v>
      </c>
      <c r="BUD5" s="434">
        <f t="shared" si="29"/>
        <v>2.1045820205856103E-4</v>
      </c>
      <c r="BUE5" s="434">
        <f t="shared" si="29"/>
        <v>6.3124175617113032E-4</v>
      </c>
      <c r="BUF5" s="434">
        <f t="shared" si="29"/>
        <v>3.9545416027175762E-4</v>
      </c>
      <c r="BUG5" s="434">
        <f t="shared" si="29"/>
        <v>2.9176745192915909E-4</v>
      </c>
      <c r="BUH5" s="434">
        <f t="shared" si="29"/>
        <v>8.844561535565898E-4</v>
      </c>
      <c r="BUI5" s="434">
        <f t="shared" si="29"/>
        <v>4.3870369325960112E-5</v>
      </c>
      <c r="BUJ5" s="434">
        <f t="shared" si="29"/>
        <v>4.3241752732359195E-4</v>
      </c>
      <c r="BUK5" s="434">
        <f t="shared" si="29"/>
        <v>2.9755006671394746E-4</v>
      </c>
      <c r="BUL5" s="434">
        <f t="shared" si="29"/>
        <v>1.1898462280313105E-4</v>
      </c>
      <c r="BUM5" s="434">
        <f t="shared" si="29"/>
        <v>7.7643883822209325E-4</v>
      </c>
      <c r="BUN5" s="434">
        <f t="shared" si="29"/>
        <v>2.7216843159028059E-4</v>
      </c>
      <c r="BUO5" s="434">
        <f t="shared" si="29"/>
        <v>5.8171901095271927E-4</v>
      </c>
      <c r="BUP5" s="434">
        <f t="shared" si="29"/>
        <v>2.9381610862433405E-4</v>
      </c>
      <c r="BUQ5" s="434">
        <f t="shared" si="29"/>
        <v>5.5933654561268753E-4</v>
      </c>
      <c r="BUR5" s="434">
        <f t="shared" si="29"/>
        <v>1.6083647458937644E-3</v>
      </c>
      <c r="BUS5" s="434">
        <f t="shared" si="29"/>
        <v>7.8262387907068742E-4</v>
      </c>
      <c r="BUT5" s="434">
        <f t="shared" si="29"/>
        <v>1.3272392488947737E-3</v>
      </c>
      <c r="BUU5" s="434">
        <f t="shared" si="29"/>
        <v>6.160681782116928E-4</v>
      </c>
      <c r="BUV5" s="434">
        <f t="shared" si="29"/>
        <v>1.2655826811074355E-3</v>
      </c>
      <c r="BUW5" s="434">
        <f t="shared" si="29"/>
        <v>2.73293622941706E-4</v>
      </c>
      <c r="BUX5" s="434">
        <f t="shared" si="29"/>
        <v>2.2788944567599945E-3</v>
      </c>
      <c r="BUY5" s="434">
        <f t="shared" ref="BUY5:BXJ5" si="30">BUY7/BUX7-1</f>
        <v>2.0258967845858677E-3</v>
      </c>
      <c r="BUZ5" s="434">
        <f t="shared" si="30"/>
        <v>4.7917297835375905E-4</v>
      </c>
      <c r="BVA5" s="434">
        <f t="shared" si="30"/>
        <v>2.731522823974375E-3</v>
      </c>
      <c r="BVB5" s="434">
        <f t="shared" si="30"/>
        <v>1.1833116084716266E-3</v>
      </c>
      <c r="BVC5" s="434">
        <f t="shared" si="30"/>
        <v>4.598380409791325E-3</v>
      </c>
      <c r="BVD5" s="434">
        <f t="shared" si="30"/>
        <v>5.6986865446662094E-4</v>
      </c>
      <c r="BVE5" s="434">
        <f t="shared" si="30"/>
        <v>7.5633005386155361E-4</v>
      </c>
      <c r="BVF5" s="434">
        <f t="shared" si="30"/>
        <v>3.197439600518992E-3</v>
      </c>
      <c r="BVG5" s="434">
        <f t="shared" si="30"/>
        <v>2.1715990227804127E-3</v>
      </c>
      <c r="BVH5" s="434">
        <f t="shared" si="30"/>
        <v>4.6959501614518562E-3</v>
      </c>
      <c r="BVI5" s="434">
        <f t="shared" si="30"/>
        <v>2.7777441203911124E-3</v>
      </c>
      <c r="BVJ5" s="434">
        <f t="shared" si="30"/>
        <v>3.5765962524278994E-3</v>
      </c>
      <c r="BVK5" s="434">
        <f t="shared" si="30"/>
        <v>3.2417789148919685E-3</v>
      </c>
      <c r="BVL5" s="434">
        <f t="shared" si="30"/>
        <v>3.3213122033470821E-3</v>
      </c>
      <c r="BVM5" s="434">
        <f t="shared" si="30"/>
        <v>-2.4431160644600158E-3</v>
      </c>
      <c r="BVN5" s="434">
        <f t="shared" si="30"/>
        <v>4.9461617784598566E-3</v>
      </c>
      <c r="BVO5" s="434">
        <f t="shared" si="30"/>
        <v>-7.1590075229277517E-5</v>
      </c>
      <c r="BVP5" s="434">
        <f t="shared" si="30"/>
        <v>7.4876647435395682E-4</v>
      </c>
      <c r="BVQ5" s="434">
        <f t="shared" si="30"/>
        <v>1.5321833015866648E-3</v>
      </c>
      <c r="BVR5" s="434">
        <f t="shared" si="30"/>
        <v>7.1432185557007699E-4</v>
      </c>
      <c r="BVS5" s="434">
        <f t="shared" si="30"/>
        <v>9.4282663589351223E-4</v>
      </c>
      <c r="BVT5" s="434">
        <f t="shared" si="30"/>
        <v>4.6651215308712857E-4</v>
      </c>
      <c r="BVU5" s="434">
        <f t="shared" si="30"/>
        <v>9.6228953628929581E-4</v>
      </c>
      <c r="BVV5" s="434">
        <f t="shared" si="30"/>
        <v>-2.077021906654597E-5</v>
      </c>
      <c r="BVW5" s="434">
        <f t="shared" si="30"/>
        <v>1.3946008177700975E-4</v>
      </c>
      <c r="BVX5" s="434">
        <f t="shared" si="30"/>
        <v>3.1151631307091421E-4</v>
      </c>
      <c r="BVY5" s="434">
        <f t="shared" si="30"/>
        <v>5.9021372261747196E-4</v>
      </c>
      <c r="BVZ5" s="434">
        <f t="shared" si="30"/>
        <v>2.6084507877222052E-4</v>
      </c>
      <c r="BWA5" s="434">
        <f t="shared" si="30"/>
        <v>5.8674837681094161E-4</v>
      </c>
      <c r="BWB5" s="434">
        <f t="shared" si="30"/>
        <v>4.7090042677200294E-4</v>
      </c>
      <c r="BWC5" s="434">
        <f t="shared" si="30"/>
        <v>1.2699446434385475E-3</v>
      </c>
      <c r="BWD5" s="434">
        <f t="shared" si="30"/>
        <v>4.9373372083061362E-4</v>
      </c>
      <c r="BWE5" s="434">
        <f t="shared" si="30"/>
        <v>6.323764945066479E-4</v>
      </c>
      <c r="BWF5" s="434">
        <f t="shared" si="30"/>
        <v>8.6232354852056048E-4</v>
      </c>
      <c r="BWG5" s="434">
        <f t="shared" si="30"/>
        <v>5.5176565008019374E-4</v>
      </c>
      <c r="BWH5" s="434">
        <f t="shared" si="30"/>
        <v>2.3591930380373327E-5</v>
      </c>
      <c r="BWI5" s="434">
        <f t="shared" si="30"/>
        <v>-2.6245403368263531E-4</v>
      </c>
      <c r="BWJ5" s="434">
        <f t="shared" si="30"/>
        <v>6.8727914152066916E-4</v>
      </c>
      <c r="BWK5" s="434">
        <f t="shared" si="30"/>
        <v>1.3470851965062813E-3</v>
      </c>
      <c r="BWL5" s="434">
        <f t="shared" si="30"/>
        <v>1.0008595617416738E-4</v>
      </c>
      <c r="BWM5" s="434">
        <f t="shared" si="30"/>
        <v>7.5351295983416833E-4</v>
      </c>
      <c r="BWN5" s="434">
        <f t="shared" si="30"/>
        <v>-1.2058894464084258E-4</v>
      </c>
      <c r="BWO5" s="434">
        <f t="shared" si="30"/>
        <v>6.7361460419990138E-4</v>
      </c>
      <c r="BWP5" s="434">
        <f t="shared" si="30"/>
        <v>6.5552374289357118E-4</v>
      </c>
      <c r="BWQ5" s="434">
        <f t="shared" si="30"/>
        <v>8.812927977814855E-4</v>
      </c>
      <c r="BWR5" s="434">
        <f t="shared" si="30"/>
        <v>3.2872627374080921E-4</v>
      </c>
      <c r="BWS5" s="434">
        <f t="shared" si="30"/>
        <v>7.6286379066869969E-5</v>
      </c>
      <c r="BWT5" s="434">
        <f t="shared" si="30"/>
        <v>2.1123847356729897E-4</v>
      </c>
      <c r="BWU5" s="434">
        <f t="shared" si="30"/>
        <v>6.0718235123302655E-4</v>
      </c>
      <c r="BWV5" s="434">
        <f t="shared" si="30"/>
        <v>5.0421251971410896E-4</v>
      </c>
      <c r="BWW5" s="434">
        <f t="shared" si="30"/>
        <v>3.8089880397773612E-5</v>
      </c>
      <c r="BWX5" s="434">
        <f t="shared" si="30"/>
        <v>8.8775339792723784E-4</v>
      </c>
      <c r="BWY5" s="434">
        <f t="shared" si="30"/>
        <v>1.3465490290220927E-4</v>
      </c>
      <c r="BWZ5" s="434">
        <f t="shared" si="30"/>
        <v>5.736697301410576E-4</v>
      </c>
      <c r="BXA5" s="434">
        <f t="shared" si="30"/>
        <v>3.2469811850610597E-4</v>
      </c>
      <c r="BXB5" s="434">
        <f t="shared" si="30"/>
        <v>1.1404609216669748E-4</v>
      </c>
      <c r="BXC5" s="434">
        <f t="shared" si="30"/>
        <v>1.4912019087387485E-4</v>
      </c>
      <c r="BXD5" s="434">
        <f t="shared" si="30"/>
        <v>5.3792204223257478E-4</v>
      </c>
      <c r="BXE5" s="434">
        <f t="shared" si="30"/>
        <v>-9.3501363074510735E-5</v>
      </c>
      <c r="BXF5" s="434">
        <f t="shared" si="30"/>
        <v>3.4189632651404622E-4</v>
      </c>
      <c r="BXG5" s="434">
        <f t="shared" si="30"/>
        <v>2.2785298224481387E-4</v>
      </c>
      <c r="BXH5" s="434">
        <f t="shared" si="30"/>
        <v>3.7382740855829155E-4</v>
      </c>
      <c r="BXI5" s="434">
        <f t="shared" si="30"/>
        <v>3.5033223173308592E-4</v>
      </c>
      <c r="BXJ5" s="434">
        <f t="shared" si="30"/>
        <v>4.3776192755418109E-5</v>
      </c>
      <c r="BXK5" s="434">
        <f t="shared" ref="BXK5:BZV5" si="31">BXK7/BXJ7-1</f>
        <v>5.8073873468988957E-4</v>
      </c>
      <c r="BXL5" s="434">
        <f t="shared" si="31"/>
        <v>6.1248417749126816E-5</v>
      </c>
      <c r="BXM5" s="434">
        <f t="shared" si="31"/>
        <v>1.3415498400348724E-4</v>
      </c>
      <c r="BXN5" s="434">
        <f t="shared" si="31"/>
        <v>7.9898989015347865E-4</v>
      </c>
      <c r="BXO5" s="434">
        <f t="shared" si="31"/>
        <v>2.3600917230703899E-4</v>
      </c>
      <c r="BXP5" s="434">
        <f t="shared" si="31"/>
        <v>9.0303185663387353E-5</v>
      </c>
      <c r="BXQ5" s="434">
        <f t="shared" si="31"/>
        <v>6.7866910948710668E-4</v>
      </c>
      <c r="BXR5" s="434">
        <f t="shared" si="31"/>
        <v>3.4347056631878203E-4</v>
      </c>
      <c r="BXS5" s="434">
        <f t="shared" si="31"/>
        <v>7.9727645706650918E-4</v>
      </c>
      <c r="BXT5" s="434">
        <f t="shared" si="31"/>
        <v>8.7223501500144351E-5</v>
      </c>
      <c r="BXU5" s="434">
        <f t="shared" si="31"/>
        <v>5.9306808072712158E-4</v>
      </c>
      <c r="BXV5" s="434">
        <f t="shared" si="31"/>
        <v>4.6197025957495086E-4</v>
      </c>
      <c r="BXW5" s="434">
        <f t="shared" si="31"/>
        <v>3.5720820010620713E-4</v>
      </c>
      <c r="BXX5" s="434">
        <f t="shared" si="31"/>
        <v>7.7512628461939848E-4</v>
      </c>
      <c r="BXY5" s="434">
        <f t="shared" si="31"/>
        <v>3.68407464457432E-4</v>
      </c>
      <c r="BXZ5" s="434">
        <f t="shared" si="31"/>
        <v>5.7415601964883045E-4</v>
      </c>
      <c r="BYA5" s="434">
        <f t="shared" si="31"/>
        <v>1.6519249272572978E-4</v>
      </c>
      <c r="BYB5" s="434">
        <f t="shared" si="31"/>
        <v>7.9684969096716074E-4</v>
      </c>
      <c r="BYC5" s="434">
        <f t="shared" si="31"/>
        <v>4.3429921478654876E-5</v>
      </c>
      <c r="BYD5" s="434">
        <f t="shared" si="31"/>
        <v>5.0087000830933981E-4</v>
      </c>
      <c r="BYE5" s="434">
        <f t="shared" si="31"/>
        <v>5.7296308728727041E-4</v>
      </c>
      <c r="BYF5" s="434">
        <f t="shared" si="31"/>
        <v>5.9577175579161867E-4</v>
      </c>
      <c r="BYG5" s="434">
        <f t="shared" si="31"/>
        <v>7.6594908317328958E-4</v>
      </c>
      <c r="BYH5" s="434">
        <f t="shared" si="31"/>
        <v>5.7763234279017972E-4</v>
      </c>
      <c r="BYI5" s="434">
        <f t="shared" si="31"/>
        <v>6.1193680886506563E-4</v>
      </c>
      <c r="BYJ5" s="434">
        <f t="shared" si="31"/>
        <v>1.122159623600405E-3</v>
      </c>
      <c r="BYK5" s="434">
        <f t="shared" si="31"/>
        <v>2.1323067524958716E-4</v>
      </c>
      <c r="BYL5" s="434">
        <f t="shared" si="31"/>
        <v>1.2675877804537716E-3</v>
      </c>
      <c r="BYM5" s="434">
        <f t="shared" si="31"/>
        <v>6.6751832798161992E-4</v>
      </c>
      <c r="BYN5" s="434">
        <f t="shared" si="31"/>
        <v>3.1340931832035679E-4</v>
      </c>
      <c r="BYO5" s="434">
        <f t="shared" si="31"/>
        <v>1.144016763582334E-3</v>
      </c>
      <c r="BYP5" s="434">
        <f t="shared" si="31"/>
        <v>1.5791211473037414E-4</v>
      </c>
      <c r="BYQ5" s="434">
        <f t="shared" si="31"/>
        <v>8.0953064446687151E-4</v>
      </c>
      <c r="BYR5" s="434">
        <f t="shared" si="31"/>
        <v>6.7979990362321274E-4</v>
      </c>
      <c r="BYS5" s="434">
        <f t="shared" si="31"/>
        <v>7.939943073187461E-4</v>
      </c>
      <c r="BYT5" s="434">
        <f t="shared" si="31"/>
        <v>6.2724476293585241E-4</v>
      </c>
      <c r="BYU5" s="434">
        <f t="shared" si="31"/>
        <v>1.5456614142794756E-4</v>
      </c>
      <c r="BYV5" s="434">
        <f t="shared" si="31"/>
        <v>7.7557316574083934E-4</v>
      </c>
      <c r="BYW5" s="434">
        <f t="shared" si="31"/>
        <v>4.2037232977776284E-4</v>
      </c>
      <c r="BYX5" s="434">
        <f t="shared" si="31"/>
        <v>3.5445078708096212E-4</v>
      </c>
      <c r="BYY5" s="434">
        <f t="shared" si="31"/>
        <v>9.8296667342934185E-4</v>
      </c>
      <c r="BYZ5" s="434">
        <f t="shared" si="31"/>
        <v>2.7119224675642428E-4</v>
      </c>
      <c r="BZA5" s="434">
        <f t="shared" si="31"/>
        <v>8.2477168949757207E-4</v>
      </c>
      <c r="BZB5" s="434">
        <f t="shared" si="31"/>
        <v>6.5870329551254159E-4</v>
      </c>
      <c r="BZC5" s="434">
        <f t="shared" si="31"/>
        <v>1.4248261712079824E-4</v>
      </c>
      <c r="BZD5" s="434">
        <f t="shared" si="31"/>
        <v>1.2308744337123922E-3</v>
      </c>
      <c r="BZE5" s="434">
        <f t="shared" si="31"/>
        <v>7.1143590531619338E-5</v>
      </c>
      <c r="BZF5" s="434">
        <f t="shared" si="31"/>
        <v>2.2479775316064377E-4</v>
      </c>
      <c r="BZG5" s="434">
        <f t="shared" si="31"/>
        <v>5.4337621548428139E-4</v>
      </c>
      <c r="BZH5" s="434">
        <f t="shared" si="31"/>
        <v>2.1893846123233196E-4</v>
      </c>
      <c r="BZI5" s="434">
        <f t="shared" si="31"/>
        <v>1.0802390170963072E-3</v>
      </c>
      <c r="BZJ5" s="434">
        <f t="shared" si="31"/>
        <v>9.3709002311426204E-5</v>
      </c>
      <c r="BZK5" s="434">
        <f t="shared" si="31"/>
        <v>-2.7542186395290713E-4</v>
      </c>
      <c r="BZL5" s="434">
        <f t="shared" si="31"/>
        <v>2.27214632622319E-4</v>
      </c>
      <c r="BZM5" s="434">
        <f t="shared" si="31"/>
        <v>5.7642615782160789E-4</v>
      </c>
      <c r="BZN5" s="434">
        <f t="shared" si="31"/>
        <v>2.8946599200274648E-4</v>
      </c>
      <c r="BZO5" s="434">
        <f t="shared" si="31"/>
        <v>1.3901695155671412E-4</v>
      </c>
      <c r="BZP5" s="434">
        <f t="shared" si="31"/>
        <v>2.3828164890904446E-4</v>
      </c>
      <c r="BZQ5" s="434">
        <f t="shared" si="31"/>
        <v>2.8076504219987086E-4</v>
      </c>
      <c r="BZR5" s="434">
        <f t="shared" si="31"/>
        <v>-1.8428894237998428E-4</v>
      </c>
      <c r="BZS5" s="434">
        <f t="shared" si="31"/>
        <v>1.5880127721601411E-4</v>
      </c>
      <c r="BZT5" s="434">
        <f t="shared" si="31"/>
        <v>1.1341147383880923E-4</v>
      </c>
      <c r="BZU5" s="434">
        <f t="shared" si="31"/>
        <v>5.3864341239107105E-5</v>
      </c>
      <c r="BZV5" s="434">
        <f t="shared" si="31"/>
        <v>1.3607100638690639E-4</v>
      </c>
      <c r="BZW5" s="434">
        <f t="shared" ref="BZW5:CCH5" si="32">BZW7/BZV7-1</f>
        <v>-1.4739020138598846E-4</v>
      </c>
      <c r="BZX5" s="434">
        <f t="shared" si="32"/>
        <v>-1.1339379112462744E-5</v>
      </c>
      <c r="BZY5" s="434">
        <f t="shared" si="32"/>
        <v>-3.1183646161947465E-5</v>
      </c>
      <c r="BZZ5" s="434">
        <f t="shared" si="32"/>
        <v>-2.9483639415084362E-4</v>
      </c>
      <c r="CAA5" s="434">
        <f t="shared" si="32"/>
        <v>-2.3537151834474024E-4</v>
      </c>
      <c r="CAB5" s="434">
        <f t="shared" si="32"/>
        <v>-2.4960927638839614E-4</v>
      </c>
      <c r="CAC5" s="434">
        <f t="shared" si="32"/>
        <v>-1.9860240649383076E-4</v>
      </c>
      <c r="CAD5" s="434">
        <f t="shared" si="32"/>
        <v>-5.5052171864933275E-4</v>
      </c>
      <c r="CAE5" s="434">
        <f t="shared" si="32"/>
        <v>-3.7478811694513503E-4</v>
      </c>
      <c r="CAF5" s="434">
        <f t="shared" si="32"/>
        <v>-7.1861321850674731E-4</v>
      </c>
      <c r="CAG5" s="434">
        <f t="shared" si="32"/>
        <v>-3.0982280409530549E-4</v>
      </c>
      <c r="CAH5" s="434">
        <f t="shared" si="32"/>
        <v>-5.7718826857744432E-4</v>
      </c>
      <c r="CAI5" s="434">
        <f t="shared" si="32"/>
        <v>-3.6699648935145657E-4</v>
      </c>
      <c r="CAJ5" s="434">
        <f t="shared" si="32"/>
        <v>-7.4849234289486866E-4</v>
      </c>
      <c r="CAK5" s="434">
        <f t="shared" si="32"/>
        <v>-3.0474779983469258E-4</v>
      </c>
      <c r="CAL5" s="434">
        <f t="shared" si="32"/>
        <v>-8.5184457112907896E-4</v>
      </c>
      <c r="CAM5" s="434">
        <f t="shared" si="32"/>
        <v>-5.4461882385137272E-4</v>
      </c>
      <c r="CAN5" s="434">
        <f t="shared" si="32"/>
        <v>-9.842716247330241E-4</v>
      </c>
      <c r="CAO5" s="434">
        <f t="shared" si="32"/>
        <v>-8.5387585387575182E-4</v>
      </c>
      <c r="CAP5" s="434">
        <f t="shared" si="32"/>
        <v>-7.5742635100572997E-4</v>
      </c>
      <c r="CAQ5" s="434">
        <f t="shared" si="32"/>
        <v>-2.7745677967061511E-4</v>
      </c>
      <c r="CAR5" s="434">
        <f t="shared" si="32"/>
        <v>-4.6351002984212908E-4</v>
      </c>
      <c r="CAS5" s="434">
        <f t="shared" si="32"/>
        <v>-5.7249996421870897E-4</v>
      </c>
      <c r="CAT5" s="434">
        <f t="shared" si="32"/>
        <v>-5.2700167552155452E-4</v>
      </c>
      <c r="CAU5" s="434">
        <f t="shared" si="32"/>
        <v>-8.5396362344214438E-4</v>
      </c>
      <c r="CAV5" s="434">
        <f t="shared" si="32"/>
        <v>-8.0306771868543514E-4</v>
      </c>
      <c r="CAW5" s="434">
        <f t="shared" si="32"/>
        <v>-2.6694758355028103E-4</v>
      </c>
      <c r="CAX5" s="434">
        <f t="shared" si="32"/>
        <v>-7.7521605558594775E-4</v>
      </c>
      <c r="CAY5" s="434">
        <f t="shared" si="32"/>
        <v>-9.5109476466870291E-4</v>
      </c>
      <c r="CAZ5" s="434">
        <f t="shared" si="32"/>
        <v>-3.4225989318037442E-4</v>
      </c>
      <c r="CBA5" s="434">
        <f t="shared" si="32"/>
        <v>-5.3802111804812647E-4</v>
      </c>
      <c r="CBB5" s="434">
        <f t="shared" si="32"/>
        <v>-2.6483736970439598E-4</v>
      </c>
      <c r="CBC5" s="434">
        <f t="shared" si="32"/>
        <v>-3.9736129067546866E-4</v>
      </c>
      <c r="CBD5" s="434">
        <f t="shared" si="32"/>
        <v>-2.0164019899016061E-5</v>
      </c>
      <c r="CBE5" s="434">
        <f t="shared" si="32"/>
        <v>-3.370339857005078E-4</v>
      </c>
      <c r="CBF5" s="434">
        <f t="shared" si="32"/>
        <v>-1.8730423105850491E-4</v>
      </c>
      <c r="CBG5" s="434">
        <f t="shared" si="32"/>
        <v>-4.6402508617604532E-4</v>
      </c>
      <c r="CBH5" s="434">
        <f t="shared" si="32"/>
        <v>-7.4682168262674153E-4</v>
      </c>
      <c r="CBI5" s="434">
        <f t="shared" si="32"/>
        <v>-1.7025255090263869E-4</v>
      </c>
      <c r="CBJ5" s="434">
        <f t="shared" si="32"/>
        <v>-2.886127826601248E-4</v>
      </c>
      <c r="CBK5" s="434">
        <f t="shared" si="32"/>
        <v>-4.8500945479734714E-4</v>
      </c>
      <c r="CBL5" s="434">
        <f t="shared" si="32"/>
        <v>-1.9352024886132302E-4</v>
      </c>
      <c r="CBM5" s="434">
        <f t="shared" si="32"/>
        <v>-4.2467138523760717E-4</v>
      </c>
      <c r="CBN5" s="434">
        <f t="shared" si="32"/>
        <v>-2.0231038459217476E-4</v>
      </c>
      <c r="CBO5" s="434">
        <f t="shared" si="32"/>
        <v>-3.7868604614188506E-4</v>
      </c>
      <c r="CBP5" s="434">
        <f t="shared" si="32"/>
        <v>-3.6147853395873675E-4</v>
      </c>
      <c r="CBQ5" s="434">
        <f t="shared" si="32"/>
        <v>-2.6614440648353721E-4</v>
      </c>
      <c r="CBR5" s="434">
        <f t="shared" si="32"/>
        <v>-5.0928136348504793E-4</v>
      </c>
      <c r="CBS5" s="434">
        <f t="shared" si="32"/>
        <v>-4.0242147714752985E-4</v>
      </c>
      <c r="CBT5" s="434">
        <f t="shared" si="32"/>
        <v>-5.1843484808988816E-4</v>
      </c>
      <c r="CBU5" s="434">
        <f t="shared" si="32"/>
        <v>-6.8967315867396461E-4</v>
      </c>
      <c r="CBV5" s="434">
        <f t="shared" si="32"/>
        <v>-1.7688696343087784E-4</v>
      </c>
      <c r="CBW5" s="434">
        <f t="shared" si="32"/>
        <v>-1.2181257105736698E-4</v>
      </c>
      <c r="CBX5" s="434">
        <f t="shared" si="32"/>
        <v>-1.0732414793324097E-4</v>
      </c>
      <c r="CBY5" s="434">
        <f t="shared" si="32"/>
        <v>-4.9316387835673936E-5</v>
      </c>
      <c r="CBZ5" s="434">
        <f t="shared" si="32"/>
        <v>-1.2474760368552662E-4</v>
      </c>
      <c r="CCA5" s="434">
        <f t="shared" si="32"/>
        <v>-4.7584091825703112E-4</v>
      </c>
      <c r="CCB5" s="434">
        <f t="shared" si="32"/>
        <v>-4.2671899538149205E-4</v>
      </c>
      <c r="CCC5" s="434">
        <f t="shared" si="32"/>
        <v>-4.1818889360001332E-4</v>
      </c>
      <c r="CCD5" s="434">
        <f t="shared" si="32"/>
        <v>-1.8884479282277322E-4</v>
      </c>
      <c r="CCE5" s="434">
        <f t="shared" si="32"/>
        <v>-2.8477361950174362E-4</v>
      </c>
      <c r="CCF5" s="434">
        <f t="shared" si="32"/>
        <v>-1.2208060226437389E-4</v>
      </c>
      <c r="CCG5" s="434">
        <f t="shared" si="32"/>
        <v>-5.0873128232264975E-4</v>
      </c>
      <c r="CCH5" s="434">
        <f t="shared" si="32"/>
        <v>-2.2977272859481257E-4</v>
      </c>
      <c r="CCI5" s="434">
        <f t="shared" ref="CCI5:CET5" si="33">CCI7/CCH7-1</f>
        <v>-3.6073881636933258E-4</v>
      </c>
      <c r="CCJ5" s="434">
        <f t="shared" si="33"/>
        <v>-2.4445964233232864E-4</v>
      </c>
      <c r="CCK5" s="434">
        <f t="shared" si="33"/>
        <v>-1.0479403605501147E-4</v>
      </c>
      <c r="CCL5" s="434">
        <f t="shared" si="33"/>
        <v>-3.3188256015370676E-4</v>
      </c>
      <c r="CCM5" s="434">
        <f t="shared" si="33"/>
        <v>-2.3880179742041818E-4</v>
      </c>
      <c r="CCN5" s="434">
        <f t="shared" si="33"/>
        <v>-1.3399398192237566E-4</v>
      </c>
      <c r="CCO5" s="434">
        <f t="shared" si="33"/>
        <v>-1.1361881760696413E-4</v>
      </c>
      <c r="CCP5" s="434">
        <f t="shared" si="33"/>
        <v>7.2840851480515667E-5</v>
      </c>
      <c r="CCQ5" s="434">
        <f t="shared" si="33"/>
        <v>3.496106211708927E-5</v>
      </c>
      <c r="CCR5" s="434">
        <f t="shared" si="33"/>
        <v>4.3699799854746146E-5</v>
      </c>
      <c r="CCS5" s="434">
        <f t="shared" si="33"/>
        <v>-4.0784697581397467E-5</v>
      </c>
      <c r="CCT5" s="434">
        <f t="shared" si="33"/>
        <v>3.2337757682410206E-4</v>
      </c>
      <c r="CCU5" s="434">
        <f t="shared" si="33"/>
        <v>2.1842772808944311E-4</v>
      </c>
      <c r="CCV5" s="434">
        <f t="shared" si="33"/>
        <v>3.7270191417371201E-4</v>
      </c>
      <c r="CCW5" s="434">
        <f t="shared" si="33"/>
        <v>4.9189966411122832E-4</v>
      </c>
      <c r="CCX5" s="434">
        <f t="shared" si="33"/>
        <v>3.7819832138241694E-5</v>
      </c>
      <c r="CCY5" s="434">
        <f t="shared" si="33"/>
        <v>4.5963903789991711E-4</v>
      </c>
      <c r="CCZ5" s="434">
        <f t="shared" si="33"/>
        <v>3.4602478584266905E-4</v>
      </c>
      <c r="CDA5" s="434">
        <f t="shared" si="33"/>
        <v>8.4296199404110261E-4</v>
      </c>
      <c r="CDB5" s="434">
        <f t="shared" si="33"/>
        <v>3.3109216850846224E-4</v>
      </c>
      <c r="CDC5" s="434">
        <f t="shared" si="33"/>
        <v>4.9066716217271988E-4</v>
      </c>
      <c r="CDD5" s="434">
        <f t="shared" si="33"/>
        <v>8.7057963191972121E-5</v>
      </c>
      <c r="CDE5" s="434">
        <f t="shared" si="33"/>
        <v>6.0645101384682043E-4</v>
      </c>
      <c r="CDF5" s="434">
        <f t="shared" si="33"/>
        <v>7.5977925802628299E-4</v>
      </c>
      <c r="CDG5" s="434">
        <f t="shared" si="33"/>
        <v>7.8817962381827478E-4</v>
      </c>
      <c r="CDH5" s="434">
        <f t="shared" si="33"/>
        <v>2.4321671477922635E-4</v>
      </c>
      <c r="CDI5" s="434">
        <f t="shared" si="33"/>
        <v>1.2621036024951238E-3</v>
      </c>
      <c r="CDJ5" s="434">
        <f t="shared" si="33"/>
        <v>5.5797924779787955E-4</v>
      </c>
      <c r="CDK5" s="434">
        <f t="shared" si="33"/>
        <v>8.2061002531164107E-4</v>
      </c>
      <c r="CDL5" s="434">
        <f t="shared" si="33"/>
        <v>4.07081485587657E-4</v>
      </c>
      <c r="CDM5" s="434">
        <f t="shared" si="33"/>
        <v>1.3563861256127296E-4</v>
      </c>
      <c r="CDN5" s="434">
        <f t="shared" si="33"/>
        <v>3.9531850552299019E-4</v>
      </c>
      <c r="CDO5" s="434">
        <f t="shared" si="33"/>
        <v>3.3747436492803651E-4</v>
      </c>
      <c r="CDP5" s="434">
        <f t="shared" si="33"/>
        <v>2.3644070240202986E-4</v>
      </c>
      <c r="CDQ5" s="434">
        <f t="shared" si="33"/>
        <v>1.7872997935963753E-4</v>
      </c>
      <c r="CDR5" s="434">
        <f t="shared" si="33"/>
        <v>2.8822264622974103E-4</v>
      </c>
      <c r="CDS5" s="434">
        <f t="shared" si="33"/>
        <v>1.2966281904258636E-4</v>
      </c>
      <c r="CDT5" s="434">
        <f t="shared" si="33"/>
        <v>4.4943949708886599E-4</v>
      </c>
      <c r="CDU5" s="434">
        <f t="shared" si="33"/>
        <v>-3.1677009690311841E-5</v>
      </c>
      <c r="CDV5" s="434">
        <f t="shared" si="33"/>
        <v>8.6394581331861175E-5</v>
      </c>
      <c r="CDW5" s="434">
        <f t="shared" si="33"/>
        <v>-6.3350553165419932E-5</v>
      </c>
      <c r="CDX5" s="434">
        <f t="shared" si="33"/>
        <v>3.5420962298271519E-4</v>
      </c>
      <c r="CDY5" s="434">
        <f t="shared" si="33"/>
        <v>1.3242173443694938E-4</v>
      </c>
      <c r="CDZ5" s="434">
        <f t="shared" si="33"/>
        <v>5.7567044018380642E-6</v>
      </c>
      <c r="CEA5" s="434">
        <f t="shared" si="33"/>
        <v>3.7418363205699023E-5</v>
      </c>
      <c r="CEB5" s="434">
        <f t="shared" si="33"/>
        <v>-3.0221393292584331E-4</v>
      </c>
      <c r="CEC5" s="434">
        <f t="shared" si="33"/>
        <v>9.5010235193537795E-5</v>
      </c>
      <c r="CED5" s="434">
        <f t="shared" si="33"/>
        <v>6.3334139404291889E-5</v>
      </c>
      <c r="CEE5" s="434">
        <f t="shared" si="33"/>
        <v>-3.1089335782097383E-4</v>
      </c>
      <c r="CEF5" s="434">
        <f t="shared" si="33"/>
        <v>5.7590748621993981E-5</v>
      </c>
      <c r="CEG5" s="434">
        <f t="shared" si="33"/>
        <v>-9.5019262996043352E-5</v>
      </c>
      <c r="CEH5" s="434">
        <f t="shared" si="33"/>
        <v>-2.1885303730584393E-4</v>
      </c>
      <c r="CEI5" s="434">
        <f t="shared" si="33"/>
        <v>-1.1521102339040468E-5</v>
      </c>
      <c r="CEJ5" s="434">
        <f t="shared" si="33"/>
        <v>-6.0774515028017007E-4</v>
      </c>
      <c r="CEK5" s="434">
        <f t="shared" si="33"/>
        <v>1.4410301636402778E-5</v>
      </c>
      <c r="CEL5" s="434">
        <f t="shared" si="33"/>
        <v>-6.0522394727091644E-5</v>
      </c>
      <c r="CEM5" s="434">
        <f t="shared" si="33"/>
        <v>-4.8132627003849571E-4</v>
      </c>
      <c r="CEN5" s="434">
        <f t="shared" si="33"/>
        <v>7.2089529428387422E-5</v>
      </c>
      <c r="CEO5" s="434">
        <f t="shared" si="33"/>
        <v>-5.9685827643463085E-4</v>
      </c>
      <c r="CEP5" s="434">
        <f t="shared" si="33"/>
        <v>-3.1736048400343719E-5</v>
      </c>
      <c r="CEQ5" s="434">
        <f t="shared" si="33"/>
        <v>-2.0773345489577544E-4</v>
      </c>
      <c r="CER5" s="434">
        <f t="shared" si="33"/>
        <v>-1.9046189896299026E-4</v>
      </c>
      <c r="CES5" s="434">
        <f t="shared" si="33"/>
        <v>-1.298851238237253E-4</v>
      </c>
      <c r="CET5" s="434">
        <f t="shared" si="33"/>
        <v>-3.8681927745631839E-4</v>
      </c>
      <c r="CEU5" s="434">
        <f t="shared" ref="CEU5:CHF5" si="34">CEU7/CET7-1</f>
        <v>-2.5412887221654135E-4</v>
      </c>
      <c r="CEV5" s="434">
        <f t="shared" si="34"/>
        <v>-9.2433989133167138E-5</v>
      </c>
      <c r="CEW5" s="434">
        <f t="shared" si="34"/>
        <v>-8.6664875592612489E-5</v>
      </c>
      <c r="CEX5" s="434">
        <f t="shared" si="34"/>
        <v>-2.4268268372384938E-4</v>
      </c>
      <c r="CEY5" s="434">
        <f t="shared" si="34"/>
        <v>-3.2076567633865238E-4</v>
      </c>
      <c r="CEZ5" s="434">
        <f t="shared" si="34"/>
        <v>4.0469913509921795E-5</v>
      </c>
      <c r="CFA5" s="434">
        <f t="shared" si="34"/>
        <v>-5.2030640265943173E-4</v>
      </c>
      <c r="CFB5" s="434">
        <f t="shared" si="34"/>
        <v>-6.3626109841785627E-5</v>
      </c>
      <c r="CFC5" s="434">
        <f t="shared" si="34"/>
        <v>-2.8633571271563518E-4</v>
      </c>
      <c r="CFD5" s="434">
        <f t="shared" si="34"/>
        <v>-2.4591420776565176E-4</v>
      </c>
      <c r="CFE5" s="434">
        <f t="shared" si="34"/>
        <v>-1.880982972763956E-4</v>
      </c>
      <c r="CFF5" s="434">
        <f t="shared" si="34"/>
        <v>-1.5340131230479059E-4</v>
      </c>
      <c r="CFG5" s="434">
        <f t="shared" si="34"/>
        <v>-3.7632509856888596E-5</v>
      </c>
      <c r="CFH5" s="434">
        <f t="shared" si="34"/>
        <v>1.7369504361264276E-5</v>
      </c>
      <c r="CFI5" s="434">
        <f t="shared" si="34"/>
        <v>-2.7501237555682678E-4</v>
      </c>
      <c r="CFJ5" s="434">
        <f t="shared" si="34"/>
        <v>-1.0424388435881227E-4</v>
      </c>
      <c r="CFK5" s="434">
        <f t="shared" si="34"/>
        <v>-2.0561353921721981E-4</v>
      </c>
      <c r="CFL5" s="434">
        <f t="shared" si="34"/>
        <v>-2.4331111671105354E-4</v>
      </c>
      <c r="CFM5" s="434">
        <f t="shared" si="34"/>
        <v>1.5934962176178402E-4</v>
      </c>
      <c r="CFN5" s="434">
        <f t="shared" si="34"/>
        <v>-1.6222103775109797E-4</v>
      </c>
      <c r="CFO5" s="434">
        <f t="shared" si="34"/>
        <v>-1.2748006675322721E-4</v>
      </c>
      <c r="CFP5" s="434">
        <f t="shared" si="34"/>
        <v>-1.9993741089752159E-4</v>
      </c>
      <c r="CFQ5" s="434">
        <f t="shared" si="34"/>
        <v>-1.7389338596507375E-4</v>
      </c>
      <c r="CFR5" s="434">
        <f t="shared" si="34"/>
        <v>4.9278361871296639E-5</v>
      </c>
      <c r="CFS5" s="434">
        <f t="shared" si="34"/>
        <v>-4.2029472805471535E-4</v>
      </c>
      <c r="CFT5" s="434">
        <f t="shared" si="34"/>
        <v>7.24950775843336E-5</v>
      </c>
      <c r="CFU5" s="434">
        <f t="shared" si="34"/>
        <v>-8.9887379811970369E-5</v>
      </c>
      <c r="CFV5" s="434">
        <f t="shared" si="34"/>
        <v>-1.4499267786971526E-4</v>
      </c>
      <c r="CFW5" s="434">
        <f t="shared" si="34"/>
        <v>-9.8609318580522576E-5</v>
      </c>
      <c r="CFX5" s="434">
        <f t="shared" si="34"/>
        <v>-3.3646497138606346E-4</v>
      </c>
      <c r="CFY5" s="434">
        <f t="shared" si="34"/>
        <v>-1.9730447271826268E-4</v>
      </c>
      <c r="CFZ5" s="434">
        <f t="shared" si="34"/>
        <v>8.7063268878750932E-6</v>
      </c>
      <c r="CGA5" s="434">
        <f t="shared" si="34"/>
        <v>-2.0895002611887037E-4</v>
      </c>
      <c r="CGB5" s="434">
        <f t="shared" si="34"/>
        <v>1.1610760853209001E-5</v>
      </c>
      <c r="CGC5" s="434">
        <f t="shared" si="34"/>
        <v>-5.3118614155678312E-4</v>
      </c>
      <c r="CGD5" s="434">
        <f t="shared" si="34"/>
        <v>-9.8742772174365001E-5</v>
      </c>
      <c r="CGE5" s="434">
        <f t="shared" si="34"/>
        <v>-2.6140373807337358E-4</v>
      </c>
      <c r="CGF5" s="434">
        <f t="shared" si="34"/>
        <v>-1.5397800729222144E-4</v>
      </c>
      <c r="CGG5" s="434">
        <f t="shared" si="34"/>
        <v>-2.9928636184017865E-4</v>
      </c>
      <c r="CGH5" s="434">
        <f t="shared" si="34"/>
        <v>-1.4532813639922537E-4</v>
      </c>
      <c r="CGI5" s="434">
        <f t="shared" si="34"/>
        <v>-2.0058197843586534E-4</v>
      </c>
      <c r="CGJ5" s="434">
        <f t="shared" si="34"/>
        <v>-1.8026924083403006E-4</v>
      </c>
      <c r="CGK5" s="434">
        <f t="shared" si="34"/>
        <v>-3.082578198611019E-4</v>
      </c>
      <c r="CGL5" s="434">
        <f t="shared" si="34"/>
        <v>-2.5599106358475954E-4</v>
      </c>
      <c r="CGM5" s="434">
        <f t="shared" si="34"/>
        <v>2.9097342248762814E-5</v>
      </c>
      <c r="CGN5" s="434">
        <f t="shared" si="34"/>
        <v>-1.8912722151742667E-4</v>
      </c>
      <c r="CGO5" s="434">
        <f t="shared" si="34"/>
        <v>-3.0266079582330629E-4</v>
      </c>
      <c r="CGP5" s="434">
        <f t="shared" si="34"/>
        <v>-3.1148567020367057E-4</v>
      </c>
      <c r="CGQ5" s="434">
        <f t="shared" si="34"/>
        <v>-3.7855844942447092E-4</v>
      </c>
      <c r="CGR5" s="434">
        <f t="shared" si="34"/>
        <v>-1.9226399594507448E-4</v>
      </c>
      <c r="CGS5" s="434">
        <f t="shared" si="34"/>
        <v>-1.5733715604349108E-4</v>
      </c>
      <c r="CGT5" s="434">
        <f t="shared" si="34"/>
        <v>-3.088956107681895E-4</v>
      </c>
      <c r="CGU5" s="434">
        <f t="shared" si="34"/>
        <v>-6.1215209355980349E-5</v>
      </c>
      <c r="CGV5" s="434">
        <f t="shared" si="34"/>
        <v>-9.9990962915885717E-4</v>
      </c>
      <c r="CGW5" s="434">
        <f t="shared" si="34"/>
        <v>-2.7430198898126257E-4</v>
      </c>
      <c r="CGX5" s="434">
        <f t="shared" si="34"/>
        <v>-1.3426971867580573E-4</v>
      </c>
      <c r="CGY5" s="434">
        <f t="shared" si="34"/>
        <v>-5.6342468792691669E-4</v>
      </c>
      <c r="CGZ5" s="434">
        <f t="shared" si="34"/>
        <v>-4.8195586452659533E-4</v>
      </c>
      <c r="CHA5" s="434">
        <f t="shared" si="34"/>
        <v>-3.8282825330959724E-4</v>
      </c>
      <c r="CHB5" s="434">
        <f t="shared" si="34"/>
        <v>-4.4144431223858138E-4</v>
      </c>
      <c r="CHC5" s="434">
        <f t="shared" si="34"/>
        <v>-2.9247633866358314E-5</v>
      </c>
      <c r="CHD5" s="434">
        <f t="shared" si="34"/>
        <v>-5.1184856302166626E-4</v>
      </c>
      <c r="CHE5" s="434">
        <f t="shared" si="34"/>
        <v>5.2674242003059035E-5</v>
      </c>
      <c r="CHF5" s="434">
        <f t="shared" si="34"/>
        <v>-4.7404320816057943E-4</v>
      </c>
      <c r="CHG5" s="434">
        <f t="shared" ref="CHG5:CJR5" si="35">CHG7/CHF7-1</f>
        <v>-1.6101692434256076E-4</v>
      </c>
      <c r="CHH5" s="434">
        <f t="shared" si="35"/>
        <v>-7.9057401529580851E-5</v>
      </c>
      <c r="CHI5" s="434">
        <f t="shared" si="35"/>
        <v>-4.6266877893508251E-4</v>
      </c>
      <c r="CHJ5" s="434">
        <f t="shared" si="35"/>
        <v>-2.6073785884406231E-4</v>
      </c>
      <c r="CHK5" s="434">
        <f t="shared" si="35"/>
        <v>-5.3040293040296227E-4</v>
      </c>
      <c r="CHL5" s="434">
        <f t="shared" si="35"/>
        <v>-9.382265758550723E-5</v>
      </c>
      <c r="CHM5" s="434">
        <f t="shared" si="35"/>
        <v>1.1142486005910612E-4</v>
      </c>
      <c r="CHN5" s="434">
        <f t="shared" si="35"/>
        <v>-4.4858169024408756E-4</v>
      </c>
      <c r="CHO5" s="434">
        <f t="shared" si="35"/>
        <v>6.1597667501578357E-5</v>
      </c>
      <c r="CHP5" s="434">
        <f t="shared" si="35"/>
        <v>-1.1732166373845665E-5</v>
      </c>
      <c r="CHQ5" s="434">
        <f t="shared" si="35"/>
        <v>0</v>
      </c>
      <c r="CHR5" s="434">
        <f t="shared" si="35"/>
        <v>3.2263836052814909E-5</v>
      </c>
      <c r="CHS5" s="434">
        <f t="shared" si="35"/>
        <v>-9.3855404018183819E-5</v>
      </c>
      <c r="CHT5" s="434">
        <f t="shared" si="35"/>
        <v>-8.7997700326525319E-6</v>
      </c>
      <c r="CHU5" s="434">
        <f t="shared" si="35"/>
        <v>7.3332062244357843E-5</v>
      </c>
      <c r="CHV5" s="434">
        <f t="shared" si="35"/>
        <v>-3.4610195342299477E-4</v>
      </c>
      <c r="CHW5" s="434">
        <f t="shared" si="35"/>
        <v>8.8022486811389911E-5</v>
      </c>
      <c r="CHX5" s="434">
        <f t="shared" si="35"/>
        <v>-5.9850022883833898E-4</v>
      </c>
      <c r="CHY5" s="434">
        <f t="shared" si="35"/>
        <v>8.8067447923112496E-6</v>
      </c>
      <c r="CHZ5" s="434">
        <f t="shared" si="35"/>
        <v>1.8494001191826648E-4</v>
      </c>
      <c r="CIA5" s="434">
        <f t="shared" si="35"/>
        <v>-9.09854012456357E-5</v>
      </c>
      <c r="CIB5" s="434">
        <f t="shared" si="35"/>
        <v>3.8158640143448608E-5</v>
      </c>
      <c r="CIC5" s="434">
        <f t="shared" si="35"/>
        <v>-7.308568342452304E-4</v>
      </c>
      <c r="CID5" s="434">
        <f t="shared" si="35"/>
        <v>-1.7036425640404307E-4</v>
      </c>
      <c r="CIE5" s="434">
        <f t="shared" si="35"/>
        <v>5.8756305285623256E-6</v>
      </c>
      <c r="CIF5" s="434">
        <f t="shared" si="35"/>
        <v>-5.5230602454225952E-4</v>
      </c>
      <c r="CIG5" s="434">
        <f t="shared" si="35"/>
        <v>-1.6460760193193202E-4</v>
      </c>
      <c r="CIH5" s="434">
        <f t="shared" si="35"/>
        <v>-4.5568533604578576E-4</v>
      </c>
      <c r="CII5" s="434">
        <f t="shared" si="35"/>
        <v>1.4117979246575096E-4</v>
      </c>
      <c r="CIJ5" s="434">
        <f t="shared" si="35"/>
        <v>-1.7056816845073541E-4</v>
      </c>
      <c r="CIK5" s="434">
        <f t="shared" si="35"/>
        <v>-6.0003176638767641E-4</v>
      </c>
      <c r="CIL5" s="434">
        <f t="shared" si="35"/>
        <v>-9.1236042357167868E-5</v>
      </c>
      <c r="CIM5" s="434">
        <f t="shared" si="35"/>
        <v>-4.2090143547990344E-4</v>
      </c>
      <c r="CIN5" s="434">
        <f t="shared" si="35"/>
        <v>-2.7973757670696209E-4</v>
      </c>
      <c r="CIO5" s="434">
        <f t="shared" si="35"/>
        <v>-5.3017740325067564E-5</v>
      </c>
      <c r="CIP5" s="434">
        <f t="shared" si="35"/>
        <v>-5.3020551354809875E-5</v>
      </c>
      <c r="CIQ5" s="434">
        <f t="shared" si="35"/>
        <v>-8.424823181814034E-4</v>
      </c>
      <c r="CIR5" s="434">
        <f t="shared" si="35"/>
        <v>8.2550333591946412E-5</v>
      </c>
      <c r="CIS5" s="434">
        <f t="shared" si="35"/>
        <v>-2.3289064457643338E-4</v>
      </c>
      <c r="CIT5" s="434">
        <f t="shared" si="35"/>
        <v>-8.1678146820152175E-4</v>
      </c>
      <c r="CIU5" s="434">
        <f t="shared" si="35"/>
        <v>-1.2689643775143367E-4</v>
      </c>
      <c r="CIV5" s="434">
        <f t="shared" si="35"/>
        <v>-3.3941726482800139E-4</v>
      </c>
      <c r="CIW5" s="434">
        <f t="shared" si="35"/>
        <v>-8.8573697746285873E-6</v>
      </c>
      <c r="CIX5" s="434">
        <f t="shared" si="35"/>
        <v>-4.0449013575516446E-4</v>
      </c>
      <c r="CIY5" s="434">
        <f t="shared" si="35"/>
        <v>-3.396729097563389E-4</v>
      </c>
      <c r="CIZ5" s="434">
        <f t="shared" si="35"/>
        <v>-5.4661600373473451E-4</v>
      </c>
      <c r="CJA5" s="434">
        <f t="shared" si="35"/>
        <v>-2.1285338835996814E-4</v>
      </c>
      <c r="CJB5" s="434">
        <f t="shared" si="35"/>
        <v>-1.052665817043108E-3</v>
      </c>
      <c r="CJC5" s="434">
        <f t="shared" si="35"/>
        <v>-1.1840169551236013E-4</v>
      </c>
      <c r="CJD5" s="434">
        <f t="shared" si="35"/>
        <v>-6.6608840325288465E-4</v>
      </c>
      <c r="CJE5" s="434">
        <f t="shared" si="35"/>
        <v>1.0960754573896558E-4</v>
      </c>
      <c r="CJF5" s="434">
        <f t="shared" si="35"/>
        <v>-3.1990047540775279E-4</v>
      </c>
      <c r="CJG5" s="434">
        <f t="shared" si="35"/>
        <v>2.133352296465052E-4</v>
      </c>
      <c r="CJH5" s="434">
        <f t="shared" si="35"/>
        <v>-1.6885436755154082E-4</v>
      </c>
      <c r="CJI5" s="434">
        <f t="shared" si="35"/>
        <v>2.1628860603484235E-4</v>
      </c>
      <c r="CJJ5" s="434">
        <f t="shared" si="35"/>
        <v>-2.1031740154331402E-4</v>
      </c>
      <c r="CJK5" s="434">
        <f t="shared" si="35"/>
        <v>5.9256801199447651E-5</v>
      </c>
      <c r="CJL5" s="434">
        <f t="shared" si="35"/>
        <v>2.8145312768490527E-4</v>
      </c>
      <c r="CJM5" s="434">
        <f t="shared" si="35"/>
        <v>9.1816757446849806E-5</v>
      </c>
      <c r="CJN5" s="434">
        <f t="shared" si="35"/>
        <v>2.6654030681694252E-5</v>
      </c>
      <c r="CJO5" s="434">
        <f t="shared" si="35"/>
        <v>-2.0730360204890275E-5</v>
      </c>
      <c r="CJP5" s="434">
        <f t="shared" si="35"/>
        <v>9.1807784115438551E-5</v>
      </c>
      <c r="CJQ5" s="434">
        <f t="shared" si="35"/>
        <v>-8.5876817109031833E-5</v>
      </c>
      <c r="CJR5" s="434">
        <f t="shared" si="35"/>
        <v>-7.6999620924889101E-5</v>
      </c>
      <c r="CJS5" s="434">
        <f t="shared" ref="CJS5:CMC5" si="36">CJS7/CJR7-1</f>
        <v>-2.6655767419558885E-5</v>
      </c>
      <c r="CJT5" s="434">
        <f t="shared" si="36"/>
        <v>-9.7740419217506869E-5</v>
      </c>
      <c r="CJU5" s="434">
        <f t="shared" si="36"/>
        <v>8.8863612126566238E-6</v>
      </c>
      <c r="CJV5" s="434">
        <f t="shared" si="36"/>
        <v>-3.2583034902278207E-5</v>
      </c>
      <c r="CJW5" s="434">
        <f t="shared" si="36"/>
        <v>1.7773143595145591E-4</v>
      </c>
      <c r="CJX5" s="434">
        <f t="shared" si="36"/>
        <v>3.2578306401909174E-5</v>
      </c>
      <c r="CJY5" s="434">
        <f t="shared" si="36"/>
        <v>-2.635795284592346E-4</v>
      </c>
      <c r="CJZ5" s="434">
        <f t="shared" si="36"/>
        <v>7.7021062298232579E-5</v>
      </c>
      <c r="CKA5" s="434">
        <f t="shared" si="36"/>
        <v>-8.8863612128786684E-6</v>
      </c>
      <c r="CKB5" s="434">
        <f t="shared" si="36"/>
        <v>-2.073502708876962E-5</v>
      </c>
      <c r="CKC5" s="434">
        <f t="shared" si="36"/>
        <v>2.1624119483631965E-4</v>
      </c>
      <c r="CKD5" s="434">
        <f t="shared" si="36"/>
        <v>-1.4511681903939255E-4</v>
      </c>
      <c r="CKE5" s="434">
        <f t="shared" si="36"/>
        <v>-5.9239951423206705E-6</v>
      </c>
      <c r="CKF5" s="434">
        <f t="shared" si="36"/>
        <v>1.0959455937054052E-4</v>
      </c>
      <c r="CKG5" s="434">
        <f t="shared" si="36"/>
        <v>-1.0069747812047058E-4</v>
      </c>
      <c r="CKH5" s="434">
        <f t="shared" si="36"/>
        <v>1.2440352950582323E-4</v>
      </c>
      <c r="CKI5" s="434">
        <f t="shared" si="36"/>
        <v>-2.9616203617410797E-5</v>
      </c>
      <c r="CKJ5" s="434">
        <f t="shared" si="36"/>
        <v>9.1812950364644763E-5</v>
      </c>
      <c r="CKK5" s="434">
        <f t="shared" si="36"/>
        <v>-1.2438031947958894E-4</v>
      </c>
      <c r="CKL5" s="434">
        <f t="shared" si="36"/>
        <v>1.510520329826015E-4</v>
      </c>
      <c r="CKM5" s="434">
        <f t="shared" si="36"/>
        <v>2.9613572492426243E-5</v>
      </c>
      <c r="CKN5" s="434">
        <f t="shared" si="36"/>
        <v>1.5102474732975324E-4</v>
      </c>
      <c r="CKO5" s="434">
        <f t="shared" si="36"/>
        <v>-2.6647401582313712E-5</v>
      </c>
      <c r="CKP5" s="434">
        <f t="shared" si="36"/>
        <v>-9.4748841547254159E-5</v>
      </c>
      <c r="CKQ5" s="434">
        <f t="shared" si="36"/>
        <v>3.7607009709716976E-4</v>
      </c>
      <c r="CKR5" s="434">
        <f t="shared" si="36"/>
        <v>1.7760412041556428E-4</v>
      </c>
      <c r="CKS5" s="434">
        <f t="shared" si="36"/>
        <v>4.1729556956404679E-4</v>
      </c>
      <c r="CKT5" s="434">
        <f t="shared" si="36"/>
        <v>2.7512269584728521E-4</v>
      </c>
      <c r="CKU5" s="434">
        <f t="shared" si="36"/>
        <v>6.5064887437848995E-5</v>
      </c>
      <c r="CKV5" s="434">
        <f t="shared" si="36"/>
        <v>-2.3658419735839153E-5</v>
      </c>
      <c r="CKW5" s="434">
        <f t="shared" si="36"/>
        <v>2.661635190359668E-5</v>
      </c>
      <c r="CKX5" s="434">
        <f t="shared" si="36"/>
        <v>5.9145874427013467E-6</v>
      </c>
      <c r="CKY5" s="434">
        <f t="shared" si="36"/>
        <v>4.1401867224344358E-5</v>
      </c>
      <c r="CKZ5" s="434">
        <f t="shared" si="36"/>
        <v>-1.7742922791663673E-5</v>
      </c>
      <c r="CLA5" s="434">
        <f t="shared" si="36"/>
        <v>-1.4786031340530137E-5</v>
      </c>
      <c r="CLB5" s="434">
        <f t="shared" si="36"/>
        <v>-4.140149991715969E-5</v>
      </c>
      <c r="CLC5" s="434">
        <f t="shared" si="36"/>
        <v>-9.7593290313446879E-5</v>
      </c>
      <c r="CLD5" s="434">
        <f t="shared" si="36"/>
        <v>1.7745966489690623E-4</v>
      </c>
      <c r="CLE5" s="434">
        <f t="shared" si="36"/>
        <v>-1.0941404344033678E-4</v>
      </c>
      <c r="CLF5" s="434">
        <f t="shared" si="36"/>
        <v>-5.0276818246319799E-5</v>
      </c>
      <c r="CLG5" s="434">
        <f t="shared" si="36"/>
        <v>1.094315180516503E-4</v>
      </c>
      <c r="CLH5" s="434">
        <f t="shared" si="36"/>
        <v>4.7316559612875508E-5</v>
      </c>
      <c r="CLI5" s="434">
        <f t="shared" si="36"/>
        <v>-5.6185756023729994E-5</v>
      </c>
      <c r="CLJ5" s="434">
        <f t="shared" si="36"/>
        <v>-2.2475565216095728E-4</v>
      </c>
      <c r="CLK5" s="434">
        <f t="shared" si="36"/>
        <v>2.5142796293065039E-4</v>
      </c>
      <c r="CLL5" s="434">
        <f t="shared" si="36"/>
        <v>-2.7502262282863565E-4</v>
      </c>
      <c r="CLM5" s="434">
        <f t="shared" si="36"/>
        <v>2.4255977471510093E-4</v>
      </c>
      <c r="CLN5" s="434">
        <f t="shared" si="36"/>
        <v>-1.2716513427746268E-4</v>
      </c>
      <c r="CLO5" s="434">
        <f t="shared" si="36"/>
        <v>-2.2478556640048719E-4</v>
      </c>
      <c r="CLP5" s="434">
        <f t="shared" si="36"/>
        <v>4.4079710316435872E-4</v>
      </c>
      <c r="CLQ5" s="434">
        <f t="shared" si="36"/>
        <v>-1.5968158309498381E-4</v>
      </c>
      <c r="CLR5" s="434">
        <f t="shared" si="36"/>
        <v>1.6562216261140073E-4</v>
      </c>
      <c r="CLS5" s="434">
        <f t="shared" si="36"/>
        <v>-1.2715310120492429E-4</v>
      </c>
      <c r="CLT5" s="434">
        <f t="shared" si="36"/>
        <v>-8.2807897507586326E-5</v>
      </c>
      <c r="CLU5" s="434">
        <f t="shared" si="36"/>
        <v>5.6195726758634379E-5</v>
      </c>
      <c r="CLV5" s="434">
        <f t="shared" si="36"/>
        <v>-7.9852598019014565E-5</v>
      </c>
      <c r="CLW5" s="434">
        <f t="shared" si="36"/>
        <v>8.2816714779054834E-5</v>
      </c>
      <c r="CLX5" s="434">
        <f t="shared" si="36"/>
        <v>3.5489938602584203E-5</v>
      </c>
      <c r="CLY5" s="434">
        <f t="shared" si="36"/>
        <v>-2.0701729481653608E-5</v>
      </c>
      <c r="CLZ5" s="434">
        <f t="shared" si="36"/>
        <v>-2.9574511502983292E-5</v>
      </c>
      <c r="CMA5" s="434">
        <f t="shared" si="36"/>
        <v>-9.1683697159838928E-5</v>
      </c>
      <c r="CMB5" s="434">
        <f t="shared" si="36"/>
        <v>-5.9156196019483076E-6</v>
      </c>
      <c r="CMC5" s="434">
        <f t="shared" si="36"/>
        <v>-2.3662618387043644E-5</v>
      </c>
      <c r="CMD5" s="434">
        <f t="shared" ref="CMD5" si="37">CMD7/CMC7-1</f>
        <v>6.8031637669330181E-5</v>
      </c>
      <c r="CME5" s="434">
        <f t="shared" ref="CME5" si="38">CME7/CMD7-1</f>
        <v>-3.2534656803751005E-5</v>
      </c>
      <c r="CMF5" s="434">
        <f t="shared" ref="CMF5" si="39">CMF7/CME7-1</f>
        <v>4.4366884557334174E-5</v>
      </c>
      <c r="CMG5" s="434">
        <f t="shared" ref="CMG5" si="40">CMG7/CMF7-1</f>
        <v>8.872983244812005E-6</v>
      </c>
      <c r="CMH5" s="434">
        <f t="shared" ref="CMH5" si="41">CMH7/CMG7-1</f>
        <v>-4.140688774001422E-5</v>
      </c>
      <c r="CMI5" s="434">
        <f t="shared" ref="CMI5" si="42">CMI7/CMH7-1</f>
        <v>6.5070660822064141E-5</v>
      </c>
      <c r="CMJ5" s="434">
        <f t="shared" ref="CMJ5" si="43">CMJ7/CMI7-1</f>
        <v>-7.985425120371481E-5</v>
      </c>
      <c r="CMK5" s="434">
        <f t="shared" ref="CMK5" si="44">CMK7/CMJ7-1</f>
        <v>7.690282736216858E-5</v>
      </c>
      <c r="CML5" s="434">
        <f t="shared" ref="CML5" si="45">CML7/CMK7-1</f>
        <v>-9.1684781804990401E-5</v>
      </c>
      <c r="CMM5" s="434">
        <f t="shared" ref="CMM5" si="46">CMM7/CML7-1</f>
        <v>6.2114740715379924E-5</v>
      </c>
      <c r="CMN5" s="434">
        <f t="shared" ref="CMN5" si="47">CMN7/CMM7-1</f>
        <v>-7.3941527040433108E-5</v>
      </c>
      <c r="CMO5" s="434">
        <f t="shared" ref="CMO5" si="48">CMO7/CMN7-1</f>
        <v>2.9578797917650945E-6</v>
      </c>
      <c r="CMP5" s="434">
        <f t="shared" ref="CMP5" si="49">CMP7/CMO7-1</f>
        <v>-1.4789355213595812E-5</v>
      </c>
      <c r="CMQ5" s="434">
        <f t="shared" ref="CMQ5" si="50">CMQ7/CMP7-1</f>
        <v>-5.9158295767858249E-5</v>
      </c>
      <c r="CMR5" s="434">
        <f t="shared" ref="CMR5" si="51">CMR7/CMQ7-1</f>
        <v>-3.2538987623342841E-5</v>
      </c>
      <c r="CMS5" s="434">
        <f t="shared" ref="CMS5" si="52">CMS7/CMR7-1</f>
        <v>3.8456418524290825E-5</v>
      </c>
      <c r="CMT5" s="434">
        <f t="shared" ref="CMT5" si="53">CMT7/CMS7-1</f>
        <v>1.0649060220435658E-4</v>
      </c>
      <c r="CMU5" s="434">
        <f t="shared" ref="CMU5" si="54">CMU7/CMT7-1</f>
        <v>-2.0704301170737516E-5</v>
      </c>
      <c r="CMV5" s="434">
        <f t="shared" ref="CMV5" si="55">CMV7/CMU7-1</f>
        <v>-2.3662548397251904E-5</v>
      </c>
      <c r="CMW5" s="434">
        <f t="shared" ref="CMW5" si="56">CMW7/CMV7-1</f>
        <v>2.0705219786032458E-5</v>
      </c>
      <c r="CMX5" s="434">
        <f t="shared" ref="CMX5" si="57">CMX7/CMW7-1</f>
        <v>2.662044568535471E-5</v>
      </c>
      <c r="CMY5" s="434">
        <f t="shared" ref="CMY5" si="58">CMY7/CMX7-1</f>
        <v>-4.1408479865112646E-5</v>
      </c>
      <c r="CMZ5" s="434">
        <f t="shared" ref="CMZ5" si="59">CMZ7/CMY7-1</f>
        <v>1.4789355213817856E-5</v>
      </c>
      <c r="CNA5" s="434">
        <f t="shared" ref="CNA5" si="60">CNA7/CMZ7-1</f>
        <v>-3.2536100282198888E-5</v>
      </c>
      <c r="CNB5" s="434">
        <f t="shared" ref="CNB5" si="61">CNB7/CNA7-1</f>
        <v>5.0284700140457161E-5</v>
      </c>
      <c r="CNC5" s="434">
        <f t="shared" ref="CNC5" si="62">CNC7/CNB7-1</f>
        <v>2.9577748068554399E-6</v>
      </c>
      <c r="CND5" s="434">
        <f t="shared" ref="CND5" si="63">CND7/CNC7-1</f>
        <v>2.9577660584534371E-5</v>
      </c>
      <c r="CNE5" s="434">
        <f t="shared" ref="CNE5" si="64">CNE7/CND7-1</f>
        <v>3.2534464349476266E-5</v>
      </c>
      <c r="CNF5" s="434">
        <f t="shared" ref="CNF5" si="65">CNF7/CNE7-1</f>
        <v>6.5066811785419176E-5</v>
      </c>
      <c r="CNG5" s="434">
        <f t="shared" ref="CNG5" si="66">CNG7/CNF7-1</f>
        <v>-1.6265644592716733E-4</v>
      </c>
      <c r="CNH5" s="434">
        <f t="shared" ref="CNH5" si="67">CNH7/CNG7-1</f>
        <v>1.0944122858136396E-4</v>
      </c>
      <c r="CNI5" s="434">
        <f t="shared" ref="CNI5" si="68">CNI7/CNH7-1</f>
        <v>-5.3235852572108833E-5</v>
      </c>
      <c r="CNJ5" s="434">
        <f t="shared" ref="CNJ5" si="69">CNJ7/CNI7-1</f>
        <v>6.8027210884391565E-5</v>
      </c>
      <c r="CNK5" s="434">
        <f t="shared" ref="CNK5" si="70">CNK7/CNJ7-1</f>
        <v>0</v>
      </c>
      <c r="CNL5" s="434">
        <f t="shared" ref="CNL5" si="71">CNL7/CNK7-1</f>
        <v>-1.1238513795275296E-4</v>
      </c>
      <c r="CNM5" s="434">
        <f t="shared" ref="CNM5" si="72">CNM7/CNL7-1</f>
        <v>5.3241048848740036E-5</v>
      </c>
      <c r="CNN5" s="434">
        <f t="shared" ref="CNN5" si="73">CNN7/CNM7-1</f>
        <v>1.1830714308946888E-4</v>
      </c>
      <c r="CNO5" s="434">
        <f t="shared" ref="CNO5" si="74">CNO7/CNN7-1</f>
        <v>-5.6189245378424069E-5</v>
      </c>
      <c r="CNP5" s="434">
        <f t="shared" ref="CNP5" si="75">CNP7/CNO7-1</f>
        <v>-3.2532443718813475E-5</v>
      </c>
      <c r="CNQ5" s="434">
        <f t="shared" ref="CNQ5" si="76">CNQ7/CNP7-1</f>
        <v>-1.4492196395887724E-4</v>
      </c>
      <c r="CNR5" s="434">
        <f t="shared" ref="CNR5" si="77">CNR7/CNQ7-1</f>
        <v>3.8454257182074514E-5</v>
      </c>
      <c r="CNS5" s="434">
        <f t="shared" ref="CNS5" si="78">CNS7/CNR7-1</f>
        <v>-1.1240042948801321E-4</v>
      </c>
      <c r="CNT5" s="434">
        <f t="shared" ref="CNT5" si="79">CNT7/CNS7-1</f>
        <v>5.9164770928932242E-5</v>
      </c>
      <c r="CNU5" s="434">
        <f t="shared" ref="CNU5" si="80">CNU7/CNT7-1</f>
        <v>1.0353222366510373E-4</v>
      </c>
      <c r="CNV5" s="434">
        <f t="shared" ref="CNV5" si="81">CNV7/CNU7-1</f>
        <v>-8.8732719302986318E-5</v>
      </c>
      <c r="CNW5" s="434">
        <f t="shared" ref="CNW5" si="82">CNW7/CNV7-1</f>
        <v>8.874059349794905E-6</v>
      </c>
      <c r="CNX5" s="434">
        <f t="shared" ref="CNX5" si="83">CNX7/CNW7-1</f>
        <v>2.6621941804583216E-5</v>
      </c>
      <c r="CNY5" s="434">
        <f t="shared" ref="CNY5" si="84">CNY7/CNX7-1</f>
        <v>-1.4789573941964562E-5</v>
      </c>
      <c r="CNZ5" s="434">
        <f t="shared" ref="CNZ5" si="85">CNZ7/CNY7-1</f>
        <v>1.1240242434285008E-4</v>
      </c>
      <c r="COA5" s="434">
        <f t="shared" ref="COA5" si="86">COA7/CNZ7-1</f>
        <v>-5.9152521819982873E-5</v>
      </c>
      <c r="COB5" s="434">
        <f t="shared" ref="COB5" si="87">COB7/COA7-1</f>
        <v>-4.4367015785806707E-5</v>
      </c>
      <c r="COC5" s="434">
        <f t="shared" ref="COC5" si="88">COC7/COB7-1</f>
        <v>2.9579322870176838E-5</v>
      </c>
      <c r="COD5" s="434">
        <f t="shared" ref="COD5" si="89">COD7/COC7-1</f>
        <v>-1.1831379183813162E-5</v>
      </c>
      <c r="COE5" s="434">
        <f t="shared" ref="COE5" si="90">COE7/COD7-1</f>
        <v>-1.7747278750701589E-5</v>
      </c>
      <c r="COF5" s="434">
        <f t="shared" ref="COF5" si="91">COF7/COE7-1</f>
        <v>-9.1695900897414973E-5</v>
      </c>
      <c r="COG5" s="434">
        <f t="shared" ref="COG5" si="92">COG7/COF7-1</f>
        <v>1.9524143378224501E-4</v>
      </c>
    </row>
    <row r="6" spans="1:2425" ht="15.75">
      <c r="A6" s="376" t="s">
        <v>508</v>
      </c>
      <c r="B6" s="144">
        <v>1900.5</v>
      </c>
      <c r="C6" s="144">
        <v>1907.5</v>
      </c>
      <c r="D6" s="144">
        <v>1917.5</v>
      </c>
      <c r="E6" s="144">
        <v>1928</v>
      </c>
      <c r="F6" s="144">
        <v>1931.5</v>
      </c>
      <c r="G6" s="144">
        <v>1932</v>
      </c>
      <c r="H6" s="144">
        <v>1935.5</v>
      </c>
      <c r="I6" s="144">
        <v>1941</v>
      </c>
      <c r="J6" s="144">
        <v>1944.5</v>
      </c>
      <c r="K6" s="144">
        <v>1934.5</v>
      </c>
      <c r="L6" s="144">
        <v>1936.5</v>
      </c>
      <c r="M6" s="144">
        <v>1943.5</v>
      </c>
      <c r="N6" s="144">
        <v>1945</v>
      </c>
      <c r="O6" s="144">
        <v>1947</v>
      </c>
      <c r="P6" s="144">
        <v>1945.5</v>
      </c>
      <c r="Q6" s="144">
        <v>1947</v>
      </c>
      <c r="R6" s="144">
        <v>1947.5</v>
      </c>
      <c r="S6" s="144">
        <v>1946</v>
      </c>
      <c r="T6" s="144">
        <v>1945</v>
      </c>
      <c r="U6" s="144">
        <v>1942.5</v>
      </c>
      <c r="V6" s="144">
        <v>1946</v>
      </c>
      <c r="W6" s="144">
        <v>1946.5</v>
      </c>
      <c r="X6" s="144">
        <v>1947.5</v>
      </c>
      <c r="Y6" s="144">
        <v>1950.5</v>
      </c>
      <c r="Z6" s="144">
        <v>1953</v>
      </c>
      <c r="AA6" s="144">
        <v>1954.5</v>
      </c>
      <c r="AB6" s="144">
        <v>1954.5</v>
      </c>
      <c r="AC6" s="144">
        <v>1957.5</v>
      </c>
      <c r="AD6" s="144">
        <v>1960</v>
      </c>
      <c r="AE6" s="144">
        <v>1962.5</v>
      </c>
      <c r="AF6" s="144">
        <v>1963.5</v>
      </c>
      <c r="AG6" s="144">
        <v>1966</v>
      </c>
      <c r="AH6" s="144">
        <v>1970</v>
      </c>
      <c r="AI6" s="144">
        <v>1977.5</v>
      </c>
      <c r="AJ6" s="144">
        <v>1978</v>
      </c>
      <c r="AK6" s="144">
        <v>1980.5</v>
      </c>
      <c r="AL6" s="144">
        <v>1975</v>
      </c>
      <c r="AM6" s="144">
        <v>1973.5</v>
      </c>
      <c r="AN6" s="144">
        <v>1981.5</v>
      </c>
      <c r="AO6" s="144">
        <v>1976</v>
      </c>
      <c r="AP6" s="144">
        <v>1981.5</v>
      </c>
      <c r="AQ6" s="144">
        <v>1983.5</v>
      </c>
      <c r="AR6" s="144">
        <v>1986.5</v>
      </c>
      <c r="AS6" s="144">
        <v>1985.5</v>
      </c>
      <c r="AT6" s="144">
        <v>1991.5</v>
      </c>
      <c r="AU6" s="144">
        <v>1989.5</v>
      </c>
      <c r="AV6" s="144">
        <v>1991.5</v>
      </c>
      <c r="AW6" s="144">
        <v>1988.5</v>
      </c>
      <c r="AX6" s="144">
        <v>1983.5</v>
      </c>
      <c r="AY6" s="144">
        <v>1989.5</v>
      </c>
      <c r="AZ6" s="144">
        <v>1990.5</v>
      </c>
      <c r="BA6" s="144">
        <v>1988.5</v>
      </c>
      <c r="BB6" s="144">
        <v>1989.5</v>
      </c>
      <c r="BC6" s="144">
        <v>1990</v>
      </c>
      <c r="BD6" s="144">
        <v>1993.5</v>
      </c>
      <c r="BE6" s="144">
        <v>1993.5</v>
      </c>
      <c r="BF6" s="144">
        <v>1994.5</v>
      </c>
      <c r="BG6" s="144">
        <v>1985.5</v>
      </c>
      <c r="BH6" s="144">
        <v>1980.5</v>
      </c>
      <c r="BI6" s="144">
        <v>1984.5</v>
      </c>
      <c r="BJ6" s="144">
        <v>1985</v>
      </c>
      <c r="BK6" s="144">
        <v>1986.5</v>
      </c>
      <c r="BL6" s="144">
        <v>1986</v>
      </c>
      <c r="BM6" s="144">
        <v>1986.5</v>
      </c>
      <c r="BN6" s="144">
        <v>1988.5</v>
      </c>
      <c r="BO6" s="144">
        <v>1987.5</v>
      </c>
      <c r="BP6" s="144">
        <v>1987.5</v>
      </c>
      <c r="BQ6" s="144">
        <v>1987</v>
      </c>
      <c r="BR6" s="144">
        <v>1986.5</v>
      </c>
      <c r="BS6" s="144">
        <v>1987.5</v>
      </c>
      <c r="BT6" s="144">
        <v>1985</v>
      </c>
      <c r="BU6" s="144">
        <v>1984</v>
      </c>
      <c r="BV6" s="144">
        <v>1970.5</v>
      </c>
      <c r="BW6" s="144">
        <v>1967.5</v>
      </c>
      <c r="BX6" s="144">
        <v>1970</v>
      </c>
      <c r="BY6" s="144">
        <v>1964</v>
      </c>
      <c r="BZ6" s="144">
        <v>1960.5</v>
      </c>
      <c r="CA6" s="144">
        <v>1963.5</v>
      </c>
      <c r="CB6" s="144">
        <v>1965.5</v>
      </c>
      <c r="CC6" s="144">
        <v>1966.5</v>
      </c>
      <c r="CD6" s="144">
        <v>1964.5</v>
      </c>
      <c r="CE6" s="144">
        <v>1962</v>
      </c>
      <c r="CF6" s="144">
        <v>1960</v>
      </c>
      <c r="CG6" s="144">
        <v>1958</v>
      </c>
      <c r="CH6" s="144">
        <v>1958.5</v>
      </c>
      <c r="CI6" s="144">
        <v>1952</v>
      </c>
      <c r="CJ6" s="144">
        <v>1945.5</v>
      </c>
      <c r="CK6" s="144">
        <v>1944.5</v>
      </c>
      <c r="CL6" s="144">
        <v>1944.5</v>
      </c>
      <c r="CM6" s="144">
        <v>1946.5</v>
      </c>
      <c r="CN6" s="144">
        <v>1943.5</v>
      </c>
      <c r="CO6" s="144">
        <v>1943</v>
      </c>
      <c r="CP6" s="144">
        <v>1943</v>
      </c>
      <c r="CQ6" s="144">
        <v>1943.5</v>
      </c>
      <c r="CR6" s="144">
        <v>1941.5</v>
      </c>
      <c r="CS6" s="144">
        <v>1938.5</v>
      </c>
      <c r="CT6" s="144">
        <v>1936.5</v>
      </c>
      <c r="CU6" s="144">
        <v>1930.5</v>
      </c>
      <c r="CV6" s="144">
        <v>1926</v>
      </c>
      <c r="CW6" s="144">
        <v>1923</v>
      </c>
      <c r="CX6" s="144">
        <v>1917.5</v>
      </c>
      <c r="CY6" s="144">
        <v>1914</v>
      </c>
      <c r="CZ6" s="144">
        <v>1910</v>
      </c>
      <c r="DA6" s="144">
        <v>1902.5</v>
      </c>
      <c r="DB6" s="144">
        <v>1895</v>
      </c>
      <c r="DC6" s="144">
        <v>1887.5</v>
      </c>
      <c r="DD6" s="144">
        <v>1874.5</v>
      </c>
      <c r="DE6" s="144">
        <v>1872</v>
      </c>
      <c r="DF6" s="144">
        <v>1867.5</v>
      </c>
      <c r="DG6" s="144">
        <v>1866</v>
      </c>
      <c r="DH6" s="144">
        <v>1864.15</v>
      </c>
      <c r="DI6" s="144">
        <v>1863.65</v>
      </c>
      <c r="DJ6" s="144">
        <v>1870.5</v>
      </c>
      <c r="DK6" s="144">
        <v>1879.5</v>
      </c>
      <c r="DL6" s="144">
        <v>1894.5</v>
      </c>
      <c r="DM6" s="144">
        <v>1914.5</v>
      </c>
      <c r="DN6" s="144">
        <v>1919.5</v>
      </c>
      <c r="DO6" s="144">
        <v>1927.5</v>
      </c>
      <c r="DP6" s="144">
        <v>1930</v>
      </c>
      <c r="DQ6" s="144">
        <v>1935.5</v>
      </c>
      <c r="DR6" s="144">
        <v>1942.5</v>
      </c>
      <c r="DS6" s="144">
        <v>1948.5</v>
      </c>
      <c r="DT6" s="144">
        <v>1957.5</v>
      </c>
      <c r="DU6" s="144">
        <v>1959.5</v>
      </c>
      <c r="DV6" s="144">
        <v>1974.5</v>
      </c>
      <c r="DW6" s="144">
        <v>1974.5</v>
      </c>
      <c r="DX6" s="144">
        <v>1982.5</v>
      </c>
      <c r="DY6" s="144">
        <v>1966.5</v>
      </c>
      <c r="DZ6" s="144">
        <v>1975</v>
      </c>
      <c r="EA6" s="144">
        <v>1970</v>
      </c>
      <c r="EB6" s="144">
        <v>1972.5</v>
      </c>
      <c r="EC6" s="144">
        <v>1975.5</v>
      </c>
      <c r="ED6" s="144">
        <v>1979</v>
      </c>
      <c r="EE6" s="144">
        <v>1986</v>
      </c>
      <c r="EF6" s="144">
        <v>1987.5</v>
      </c>
      <c r="EG6" s="144">
        <v>1976</v>
      </c>
      <c r="EH6" s="144">
        <v>1981.5</v>
      </c>
      <c r="EI6" s="144">
        <v>1986.5</v>
      </c>
      <c r="EJ6" s="144">
        <v>1986</v>
      </c>
      <c r="EK6" s="144">
        <v>1987</v>
      </c>
      <c r="EL6" s="144">
        <v>1979</v>
      </c>
      <c r="EM6" s="144">
        <v>1985.5</v>
      </c>
      <c r="EN6" s="144">
        <v>1987.5</v>
      </c>
      <c r="EO6" s="144">
        <v>1987.5</v>
      </c>
      <c r="EP6" s="144">
        <v>1987.5</v>
      </c>
      <c r="EQ6" s="144">
        <v>1988.5</v>
      </c>
      <c r="ER6" s="144">
        <v>1988</v>
      </c>
      <c r="ES6" s="144">
        <v>1988</v>
      </c>
      <c r="ET6" s="144">
        <v>1990.5</v>
      </c>
      <c r="EU6" s="144">
        <v>1989.5</v>
      </c>
      <c r="EV6" s="144">
        <v>1986.8664852634552</v>
      </c>
      <c r="EW6" s="144">
        <v>1989.4621067404371</v>
      </c>
      <c r="EX6" s="144">
        <v>1989.2178545891138</v>
      </c>
      <c r="EY6" s="144">
        <v>1991.5000589595086</v>
      </c>
      <c r="EZ6" s="144">
        <v>1990.7466470631734</v>
      </c>
      <c r="FA6" s="144">
        <v>1992.4520637333217</v>
      </c>
      <c r="FB6" s="144">
        <v>1992.609680279023</v>
      </c>
      <c r="FC6" s="144">
        <v>1991.8056915194047</v>
      </c>
      <c r="FD6" s="144">
        <v>1992.7180765135263</v>
      </c>
      <c r="FE6" s="144">
        <v>1991.5359002423729</v>
      </c>
      <c r="FF6" s="144">
        <v>1990.0952910015155</v>
      </c>
      <c r="FG6" s="144">
        <v>1990.7690632398687</v>
      </c>
      <c r="FH6" s="144">
        <v>1992.1178075056459</v>
      </c>
      <c r="FI6" s="144">
        <v>1992.5280070276181</v>
      </c>
      <c r="FJ6" s="144">
        <v>1991.430478969366</v>
      </c>
      <c r="FK6" s="144">
        <v>1991.5323785376418</v>
      </c>
      <c r="FL6" s="144">
        <v>1991.8793826849535</v>
      </c>
      <c r="FM6" s="144">
        <v>1991.5739954006353</v>
      </c>
      <c r="FN6" s="144">
        <v>1992.8605628315099</v>
      </c>
      <c r="FO6" s="144">
        <v>1993.5145767537877</v>
      </c>
      <c r="FP6" s="144">
        <v>1990.2697769440529</v>
      </c>
      <c r="FQ6" s="144">
        <v>1993.5041747311093</v>
      </c>
      <c r="FR6" s="144">
        <v>1994.1917250294912</v>
      </c>
      <c r="FS6" s="144">
        <v>1995.8086603019401</v>
      </c>
      <c r="FT6" s="144">
        <v>1997.3150296491208</v>
      </c>
      <c r="FU6" s="144">
        <v>1993.5786653715963</v>
      </c>
      <c r="FV6" s="144">
        <v>1986.8788051810925</v>
      </c>
      <c r="FW6" s="144">
        <v>1989.0354439699806</v>
      </c>
      <c r="FX6" s="144">
        <v>1992.6383616143362</v>
      </c>
      <c r="FY6" s="144">
        <v>1993.0170153699091</v>
      </c>
      <c r="FZ6" s="144">
        <v>1994.0227704689789</v>
      </c>
      <c r="GA6" s="144">
        <v>1995.2102701722556</v>
      </c>
      <c r="GB6" s="144">
        <v>1994.5975361512733</v>
      </c>
      <c r="GC6" s="144">
        <v>1996.360632260717</v>
      </c>
      <c r="GD6" s="144">
        <v>1997.0184577265729</v>
      </c>
      <c r="GE6" s="144">
        <v>1993.0255109627738</v>
      </c>
      <c r="GF6" s="144">
        <v>1997.1950821487956</v>
      </c>
      <c r="GG6" s="144">
        <v>1996.7237739323034</v>
      </c>
      <c r="GH6" s="144">
        <v>1996.5</v>
      </c>
      <c r="GI6" s="144">
        <v>1996.5</v>
      </c>
      <c r="GJ6" s="144">
        <v>1998</v>
      </c>
      <c r="GK6" s="144">
        <v>1997</v>
      </c>
      <c r="GL6" s="144">
        <v>1997.5</v>
      </c>
      <c r="GM6" s="144">
        <v>1996</v>
      </c>
      <c r="GN6" s="144">
        <v>1995.5</v>
      </c>
      <c r="GO6" s="144">
        <v>1996.5</v>
      </c>
      <c r="GP6" s="144">
        <v>1996</v>
      </c>
      <c r="GQ6" s="144">
        <v>1995.5</v>
      </c>
      <c r="GR6" s="144">
        <v>1992</v>
      </c>
      <c r="GS6" s="144">
        <v>1992.5</v>
      </c>
      <c r="GT6" s="144">
        <v>1994</v>
      </c>
      <c r="GU6" s="144">
        <v>1994</v>
      </c>
      <c r="GV6" s="144">
        <v>1994</v>
      </c>
      <c r="GW6" s="144">
        <v>1993</v>
      </c>
      <c r="GX6" s="144">
        <v>1992.5</v>
      </c>
      <c r="GY6" s="144">
        <v>1994</v>
      </c>
      <c r="GZ6" s="144">
        <v>1991.5</v>
      </c>
      <c r="HA6" s="144">
        <v>1993</v>
      </c>
      <c r="HB6" s="144">
        <v>1993.5</v>
      </c>
      <c r="HC6" s="144">
        <v>1994</v>
      </c>
      <c r="HD6" s="144">
        <v>1993.5</v>
      </c>
      <c r="HE6" s="144">
        <v>1993.5</v>
      </c>
      <c r="HF6" s="144">
        <v>1993</v>
      </c>
      <c r="HG6" s="144">
        <v>1994</v>
      </c>
      <c r="HH6" s="144">
        <v>1992</v>
      </c>
      <c r="HI6" s="144">
        <v>1994</v>
      </c>
      <c r="HJ6" s="144">
        <v>1994.5</v>
      </c>
      <c r="HK6" s="144">
        <v>1994</v>
      </c>
      <c r="HL6" s="144">
        <v>1994</v>
      </c>
      <c r="HM6" s="144">
        <v>1994</v>
      </c>
      <c r="HN6" s="144">
        <v>1993.5</v>
      </c>
      <c r="HO6" s="144">
        <v>1993.5</v>
      </c>
      <c r="HP6" s="144">
        <v>1993.9749999999999</v>
      </c>
      <c r="HQ6" s="144">
        <v>1993.5</v>
      </c>
      <c r="HR6" s="144">
        <v>1994.5</v>
      </c>
      <c r="HS6" s="144">
        <v>1994.5</v>
      </c>
      <c r="HT6" s="144">
        <v>1995.5</v>
      </c>
      <c r="HU6" s="144">
        <v>1995</v>
      </c>
      <c r="HV6" s="144">
        <v>1996</v>
      </c>
      <c r="HW6" s="144">
        <v>1995</v>
      </c>
      <c r="HX6" s="144">
        <v>1996.5</v>
      </c>
      <c r="HY6" s="144">
        <v>1997</v>
      </c>
      <c r="HZ6" s="144">
        <v>1998</v>
      </c>
      <c r="IA6" s="144">
        <v>1998</v>
      </c>
      <c r="IB6" s="144">
        <v>1999</v>
      </c>
      <c r="IC6" s="144">
        <v>1999</v>
      </c>
      <c r="ID6" s="144">
        <v>1999</v>
      </c>
      <c r="IE6" s="144">
        <v>1999</v>
      </c>
      <c r="IF6" s="144">
        <v>2000</v>
      </c>
      <c r="IG6" s="144">
        <v>1999</v>
      </c>
      <c r="IH6" s="144">
        <v>1998</v>
      </c>
      <c r="II6" s="144">
        <v>1997</v>
      </c>
      <c r="IJ6" s="144">
        <v>1997.5</v>
      </c>
      <c r="IK6" s="144">
        <v>1997.5</v>
      </c>
      <c r="IL6" s="144">
        <v>1997</v>
      </c>
      <c r="IM6" s="144">
        <v>1996</v>
      </c>
      <c r="IN6" s="144">
        <v>1996</v>
      </c>
      <c r="IO6" s="144">
        <v>1997</v>
      </c>
      <c r="IP6" s="144">
        <v>1997</v>
      </c>
      <c r="IQ6" s="144">
        <v>1997</v>
      </c>
      <c r="IR6" s="144">
        <v>1996.5</v>
      </c>
      <c r="IS6" s="144">
        <v>1996.5</v>
      </c>
      <c r="IT6" s="144">
        <v>1997.5</v>
      </c>
      <c r="IU6" s="144">
        <v>1997.5</v>
      </c>
      <c r="IV6" s="144">
        <v>1999</v>
      </c>
      <c r="IW6" s="144">
        <v>2000</v>
      </c>
      <c r="IX6" s="144">
        <v>2000</v>
      </c>
      <c r="IY6" s="144">
        <v>1999</v>
      </c>
      <c r="IZ6" s="144">
        <v>2001</v>
      </c>
      <c r="JA6" s="144">
        <v>2001.5</v>
      </c>
      <c r="JB6" s="144">
        <v>2001.5</v>
      </c>
      <c r="JC6" s="144">
        <v>2003.5</v>
      </c>
      <c r="JD6" s="144">
        <v>2007</v>
      </c>
      <c r="JE6" s="144">
        <v>2008.5</v>
      </c>
      <c r="JF6" s="144">
        <v>2009</v>
      </c>
      <c r="JG6" s="144">
        <v>2008.5</v>
      </c>
      <c r="JH6" s="144">
        <v>2007.5</v>
      </c>
      <c r="JI6" s="144">
        <v>2008</v>
      </c>
      <c r="JJ6" s="144">
        <v>2008</v>
      </c>
      <c r="JK6" s="144">
        <v>2009</v>
      </c>
      <c r="JL6" s="144">
        <v>2009.5</v>
      </c>
      <c r="JM6" s="144">
        <v>2011</v>
      </c>
      <c r="JN6" s="144">
        <v>2011.5</v>
      </c>
      <c r="JO6" s="144">
        <v>2011.5</v>
      </c>
      <c r="JP6" s="144">
        <v>2015</v>
      </c>
      <c r="JQ6" s="144">
        <v>2018.5</v>
      </c>
      <c r="JR6" s="144">
        <v>2019</v>
      </c>
      <c r="JS6" s="144">
        <v>2019.5</v>
      </c>
      <c r="JT6" s="144">
        <v>2020.5</v>
      </c>
      <c r="JU6" s="144">
        <v>2022.5</v>
      </c>
      <c r="JV6" s="144">
        <v>2022.5</v>
      </c>
      <c r="JW6" s="144">
        <v>2026</v>
      </c>
      <c r="JX6" s="144">
        <v>2027.5</v>
      </c>
      <c r="JY6" s="144">
        <v>2033.5</v>
      </c>
      <c r="JZ6" s="144">
        <v>2033</v>
      </c>
      <c r="KA6" s="144">
        <v>2035</v>
      </c>
      <c r="KB6" s="144">
        <v>2037</v>
      </c>
      <c r="KC6" s="144">
        <v>2038.5</v>
      </c>
      <c r="KD6" s="144">
        <v>2039</v>
      </c>
      <c r="KE6" s="144">
        <v>2032.5</v>
      </c>
      <c r="KF6" s="144">
        <v>2037.5</v>
      </c>
      <c r="KG6" s="144">
        <v>2037.5</v>
      </c>
      <c r="KH6" s="144">
        <v>2044</v>
      </c>
      <c r="KI6" s="144">
        <v>2044.5</v>
      </c>
      <c r="KJ6" s="144">
        <v>2048.5</v>
      </c>
      <c r="KK6" s="144">
        <v>2050</v>
      </c>
      <c r="KL6" s="144">
        <v>2050</v>
      </c>
      <c r="KM6" s="144">
        <v>2047.5</v>
      </c>
      <c r="KN6" s="144">
        <v>2046.5</v>
      </c>
      <c r="KO6" s="144">
        <v>2044</v>
      </c>
      <c r="KP6" s="144">
        <v>2047.5</v>
      </c>
      <c r="KQ6" s="144">
        <v>2049</v>
      </c>
      <c r="KR6" s="144">
        <v>2047.5</v>
      </c>
      <c r="KS6" s="144">
        <v>2049.5</v>
      </c>
      <c r="KT6" s="144">
        <v>2049</v>
      </c>
      <c r="KU6" s="144">
        <v>2050</v>
      </c>
      <c r="KV6" s="144">
        <v>2052</v>
      </c>
      <c r="KW6" s="144">
        <v>2052.5</v>
      </c>
      <c r="KX6" s="144">
        <v>2052.5</v>
      </c>
      <c r="KY6" s="144">
        <v>2051.5</v>
      </c>
      <c r="KZ6" s="144">
        <v>2051</v>
      </c>
      <c r="LA6" s="144">
        <v>2050</v>
      </c>
      <c r="LB6" s="144">
        <v>2051.5</v>
      </c>
      <c r="LC6" s="144">
        <v>2045.5</v>
      </c>
      <c r="LD6" s="144">
        <v>2040.5</v>
      </c>
      <c r="LE6" s="144">
        <v>2034</v>
      </c>
      <c r="LF6" s="144">
        <v>2033.5</v>
      </c>
      <c r="LG6" s="144">
        <v>2027.5</v>
      </c>
      <c r="LH6" s="144">
        <v>2024.5</v>
      </c>
      <c r="LI6" s="144">
        <v>2010</v>
      </c>
      <c r="LJ6" s="144">
        <v>2010.5</v>
      </c>
      <c r="LK6" s="144">
        <v>2005.5</v>
      </c>
      <c r="LL6" s="144">
        <v>2001.5</v>
      </c>
      <c r="LM6" s="144">
        <v>1996</v>
      </c>
      <c r="LN6" s="144">
        <v>1981</v>
      </c>
      <c r="LO6" s="144">
        <v>1982.5</v>
      </c>
      <c r="LP6" s="144">
        <v>1986</v>
      </c>
      <c r="LQ6" s="144">
        <v>1998.5</v>
      </c>
      <c r="LR6" s="144">
        <v>1999.5</v>
      </c>
      <c r="LS6" s="144">
        <v>2005.5</v>
      </c>
      <c r="LT6" s="144">
        <v>2010.5</v>
      </c>
      <c r="LU6" s="144">
        <v>2015</v>
      </c>
      <c r="LV6" s="144">
        <v>2015.5</v>
      </c>
      <c r="LW6" s="144">
        <v>2017</v>
      </c>
      <c r="LX6" s="144">
        <v>2020.5</v>
      </c>
      <c r="LY6" s="144">
        <v>2022</v>
      </c>
      <c r="LZ6" s="144">
        <v>2022</v>
      </c>
      <c r="MA6" s="144">
        <v>2021.5</v>
      </c>
      <c r="MB6" s="144">
        <v>2021.5</v>
      </c>
      <c r="MC6" s="144">
        <v>2021</v>
      </c>
      <c r="MD6" s="144">
        <v>2014.5</v>
      </c>
      <c r="ME6" s="144">
        <v>2009.5</v>
      </c>
      <c r="MF6" s="144">
        <v>2010</v>
      </c>
      <c r="MG6" s="144">
        <v>2008</v>
      </c>
      <c r="MH6" s="144">
        <v>2002</v>
      </c>
      <c r="MI6" s="144">
        <v>2000</v>
      </c>
      <c r="MJ6" s="144">
        <v>2004.5</v>
      </c>
      <c r="MK6" s="144">
        <v>2002</v>
      </c>
      <c r="ML6" s="144">
        <v>2001.5</v>
      </c>
      <c r="MM6" s="144">
        <v>2000.5</v>
      </c>
      <c r="MN6" s="144">
        <v>2001</v>
      </c>
      <c r="MO6" s="144">
        <v>1999.5</v>
      </c>
      <c r="MP6" s="144">
        <v>1996.5</v>
      </c>
      <c r="MQ6" s="144">
        <v>1993.5</v>
      </c>
      <c r="MR6" s="144">
        <v>1992</v>
      </c>
      <c r="MS6" s="144">
        <v>1990.5</v>
      </c>
      <c r="MT6" s="144">
        <v>1988</v>
      </c>
      <c r="MU6" s="144">
        <v>1987.5</v>
      </c>
      <c r="MV6" s="144">
        <v>1982.5</v>
      </c>
      <c r="MW6" s="144">
        <v>1982.5</v>
      </c>
      <c r="MX6" s="144">
        <v>1980.5</v>
      </c>
      <c r="MY6" s="144">
        <v>1975.5</v>
      </c>
      <c r="MZ6" s="144">
        <v>1971.5</v>
      </c>
      <c r="NA6" s="144">
        <v>1970</v>
      </c>
      <c r="NB6" s="144">
        <v>1966.5</v>
      </c>
      <c r="NC6" s="144">
        <v>1963.5</v>
      </c>
      <c r="ND6" s="144">
        <v>1955.5</v>
      </c>
      <c r="NE6" s="144">
        <v>1950.5</v>
      </c>
      <c r="NF6" s="144">
        <v>1949.5</v>
      </c>
      <c r="NG6" s="144">
        <v>1946.5</v>
      </c>
      <c r="NH6" s="144">
        <v>1945</v>
      </c>
      <c r="NI6" s="144">
        <v>1944.5</v>
      </c>
      <c r="NJ6" s="144">
        <v>1965</v>
      </c>
      <c r="NK6" s="144">
        <v>1990</v>
      </c>
      <c r="NL6" s="144">
        <v>2015</v>
      </c>
      <c r="NM6" s="144">
        <v>1997.5</v>
      </c>
      <c r="NN6" s="144">
        <v>2010</v>
      </c>
      <c r="NO6" s="144">
        <v>2013.5</v>
      </c>
      <c r="NP6" s="144">
        <v>2010</v>
      </c>
      <c r="NQ6" s="144">
        <v>2022.5</v>
      </c>
      <c r="NR6" s="144">
        <v>2024.5</v>
      </c>
      <c r="NS6" s="144">
        <v>2030</v>
      </c>
      <c r="NT6" s="144">
        <v>2040</v>
      </c>
      <c r="NU6" s="144">
        <v>2044</v>
      </c>
      <c r="NV6" s="144">
        <v>2044</v>
      </c>
      <c r="NW6" s="144">
        <v>2052.5</v>
      </c>
      <c r="NX6" s="144">
        <v>2058.5</v>
      </c>
      <c r="NY6" s="144">
        <v>2065.5</v>
      </c>
      <c r="NZ6" s="144">
        <v>2072.5</v>
      </c>
      <c r="OA6" s="144">
        <v>2077.5</v>
      </c>
      <c r="OB6" s="144">
        <v>2081.5</v>
      </c>
      <c r="OC6" s="144">
        <v>2085.5</v>
      </c>
      <c r="OD6" s="144">
        <v>2089.5</v>
      </c>
      <c r="OE6" s="144">
        <v>2102.5</v>
      </c>
      <c r="OF6" s="144">
        <v>2115.5</v>
      </c>
      <c r="OG6" s="144">
        <v>2130</v>
      </c>
      <c r="OH6" s="144">
        <v>2135.5</v>
      </c>
      <c r="OI6" s="144">
        <v>2151.5</v>
      </c>
      <c r="OJ6" s="144">
        <v>2160.5</v>
      </c>
      <c r="OK6" s="144">
        <v>2180</v>
      </c>
      <c r="OL6" s="144">
        <v>2190</v>
      </c>
      <c r="OM6" s="144">
        <v>2222.5</v>
      </c>
      <c r="ON6" s="144">
        <v>2270</v>
      </c>
      <c r="OO6" s="144">
        <v>2270</v>
      </c>
      <c r="OP6" s="144">
        <v>2260</v>
      </c>
      <c r="OQ6" s="144">
        <v>2250</v>
      </c>
      <c r="OR6" s="144">
        <v>2260</v>
      </c>
      <c r="OS6" s="144">
        <v>2250</v>
      </c>
      <c r="OT6" s="144">
        <v>2249</v>
      </c>
      <c r="OU6" s="144">
        <v>2242.5</v>
      </c>
      <c r="OV6" s="144">
        <v>2220</v>
      </c>
      <c r="OW6" s="144">
        <v>2240</v>
      </c>
      <c r="OX6" s="144">
        <v>2207.5</v>
      </c>
      <c r="OY6" s="144">
        <v>2175</v>
      </c>
      <c r="OZ6" s="144">
        <v>2207.5</v>
      </c>
      <c r="PA6" s="144">
        <v>2210</v>
      </c>
      <c r="PB6" s="144">
        <v>2222.5</v>
      </c>
      <c r="PC6" s="144">
        <v>2225.5</v>
      </c>
      <c r="PD6" s="144">
        <v>2229.5</v>
      </c>
      <c r="PE6" s="144">
        <v>2234.5</v>
      </c>
      <c r="PF6" s="144">
        <v>2238.5</v>
      </c>
      <c r="PG6" s="144">
        <v>2239.5</v>
      </c>
      <c r="PH6" s="144">
        <v>2244.5</v>
      </c>
      <c r="PI6" s="144">
        <v>2247</v>
      </c>
      <c r="PJ6" s="144">
        <v>2248</v>
      </c>
      <c r="PK6" s="144">
        <v>2250</v>
      </c>
      <c r="PL6" s="144">
        <v>2250.5</v>
      </c>
      <c r="PM6" s="144">
        <v>2250.5</v>
      </c>
      <c r="PN6" s="144">
        <v>2253.5</v>
      </c>
      <c r="PO6" s="144">
        <v>2262</v>
      </c>
      <c r="PP6" s="144">
        <v>2264.5</v>
      </c>
      <c r="PQ6" s="144">
        <v>2269.5</v>
      </c>
      <c r="PR6" s="144">
        <v>2275</v>
      </c>
      <c r="PS6" s="144">
        <v>2282.5</v>
      </c>
      <c r="PT6" s="144">
        <v>2287.5</v>
      </c>
      <c r="PU6" s="144">
        <v>2290</v>
      </c>
      <c r="PV6" s="144">
        <v>2290</v>
      </c>
      <c r="PW6" s="144">
        <v>2283.5</v>
      </c>
      <c r="PX6" s="144">
        <v>2270</v>
      </c>
      <c r="PY6" s="144">
        <v>2277.5</v>
      </c>
      <c r="PZ6" s="144">
        <v>2272.5</v>
      </c>
      <c r="QA6" s="144">
        <v>2275.5</v>
      </c>
      <c r="QB6" s="144">
        <v>2273.5</v>
      </c>
      <c r="QC6" s="144">
        <v>2280.5</v>
      </c>
      <c r="QD6" s="144">
        <v>2296</v>
      </c>
      <c r="QE6" s="144">
        <v>2299.5</v>
      </c>
      <c r="QF6" s="144">
        <v>2311.5</v>
      </c>
      <c r="QG6" s="144">
        <v>2330</v>
      </c>
      <c r="QH6" s="144">
        <v>2332.5</v>
      </c>
      <c r="QI6" s="144">
        <v>2337.5</v>
      </c>
      <c r="QJ6" s="144">
        <v>2342.5</v>
      </c>
      <c r="QK6" s="144">
        <v>2349.5</v>
      </c>
      <c r="QL6" s="144">
        <v>2354.5</v>
      </c>
      <c r="QM6" s="144">
        <v>2372.5</v>
      </c>
      <c r="QN6" s="144">
        <v>2395</v>
      </c>
      <c r="QO6" s="144">
        <v>2390</v>
      </c>
      <c r="QP6" s="144">
        <v>2396.5</v>
      </c>
      <c r="QQ6" s="144">
        <v>2400.5</v>
      </c>
      <c r="QR6" s="144">
        <v>2412.5</v>
      </c>
      <c r="QS6" s="144">
        <v>2425.5</v>
      </c>
      <c r="QT6" s="144">
        <v>2445</v>
      </c>
      <c r="QU6" s="144">
        <v>2480</v>
      </c>
      <c r="QV6" s="144">
        <v>2560</v>
      </c>
      <c r="QW6" s="144">
        <v>2450</v>
      </c>
      <c r="QX6" s="144">
        <v>2460</v>
      </c>
      <c r="QY6" s="144">
        <v>2440</v>
      </c>
      <c r="QZ6" s="144">
        <v>2435</v>
      </c>
      <c r="RA6" s="144">
        <v>2436.5</v>
      </c>
      <c r="RB6" s="144">
        <v>2440</v>
      </c>
      <c r="RC6" s="144">
        <v>2443.5</v>
      </c>
      <c r="RD6" s="144">
        <v>2455</v>
      </c>
      <c r="RE6" s="144">
        <v>2467.5</v>
      </c>
      <c r="RF6" s="144">
        <v>2467.5</v>
      </c>
      <c r="RG6" s="144">
        <v>2467.5</v>
      </c>
      <c r="RH6" s="144">
        <v>2465.5</v>
      </c>
      <c r="RI6" s="144">
        <v>2467.5</v>
      </c>
      <c r="RJ6" s="144">
        <v>2469.5</v>
      </c>
      <c r="RK6" s="144">
        <v>2473.5</v>
      </c>
      <c r="RL6" s="144">
        <v>2474.5</v>
      </c>
      <c r="RM6" s="144">
        <v>2478.5</v>
      </c>
      <c r="RN6" s="144">
        <v>2476.5</v>
      </c>
      <c r="RO6" s="144">
        <v>2480</v>
      </c>
      <c r="RP6" s="144">
        <v>2481.5</v>
      </c>
      <c r="RQ6" s="144">
        <v>2483.5</v>
      </c>
      <c r="RR6" s="144">
        <v>2487</v>
      </c>
      <c r="RS6" s="144">
        <v>2490</v>
      </c>
      <c r="RT6" s="144">
        <v>2484</v>
      </c>
      <c r="RU6" s="144">
        <v>2492.5</v>
      </c>
      <c r="RV6" s="144">
        <v>2490</v>
      </c>
      <c r="RW6" s="144">
        <v>2490</v>
      </c>
      <c r="RX6" s="144">
        <v>2490.5</v>
      </c>
      <c r="RY6" s="144">
        <v>2491.5</v>
      </c>
      <c r="RZ6" s="144">
        <v>2490.5</v>
      </c>
      <c r="SA6" s="144">
        <v>2493.5</v>
      </c>
      <c r="SB6" s="144">
        <v>2485.5</v>
      </c>
      <c r="SC6" s="144">
        <v>2489.5</v>
      </c>
      <c r="SD6" s="154">
        <v>2494.5</v>
      </c>
      <c r="SE6" s="154">
        <v>2497</v>
      </c>
      <c r="SF6" s="154">
        <v>2497.5</v>
      </c>
      <c r="SG6" s="154">
        <v>2505.5</v>
      </c>
      <c r="SH6" s="154">
        <v>2497.5</v>
      </c>
      <c r="SI6" s="154">
        <v>2501.5</v>
      </c>
      <c r="SJ6" s="154">
        <v>2499.5</v>
      </c>
      <c r="SK6" s="154">
        <v>2497</v>
      </c>
      <c r="SL6" s="154">
        <v>2497</v>
      </c>
      <c r="SM6" s="154">
        <v>2497.5</v>
      </c>
      <c r="SN6" s="154">
        <v>2495</v>
      </c>
      <c r="SO6" s="154">
        <v>2493.5</v>
      </c>
      <c r="SP6" s="154">
        <v>2493.5</v>
      </c>
      <c r="SQ6" s="154">
        <v>2490</v>
      </c>
      <c r="SR6" s="154">
        <v>2489</v>
      </c>
      <c r="SS6" s="154">
        <v>2486</v>
      </c>
      <c r="ST6" s="154">
        <v>2483.5</v>
      </c>
      <c r="SU6" s="154">
        <v>2477.5</v>
      </c>
      <c r="SV6" s="154">
        <v>2479</v>
      </c>
      <c r="SW6" s="154">
        <v>2465</v>
      </c>
      <c r="SX6" s="154">
        <v>2456.5</v>
      </c>
      <c r="SY6" s="154">
        <v>2452.5</v>
      </c>
      <c r="SZ6" s="154">
        <v>2466.5</v>
      </c>
      <c r="TA6" s="154">
        <v>2472.5</v>
      </c>
      <c r="TB6" s="154">
        <v>2479.5</v>
      </c>
      <c r="TC6" s="154">
        <v>2478.5</v>
      </c>
      <c r="TD6" s="154">
        <v>2479</v>
      </c>
      <c r="TE6" s="154">
        <v>2480</v>
      </c>
      <c r="TF6" s="154">
        <v>2483.5</v>
      </c>
      <c r="TG6" s="154">
        <v>2486.5</v>
      </c>
      <c r="TH6" s="154">
        <v>2486.5</v>
      </c>
      <c r="TI6" s="154">
        <v>2485.5</v>
      </c>
      <c r="TJ6" s="154">
        <v>2486.5</v>
      </c>
      <c r="TK6" s="154">
        <v>2482.5</v>
      </c>
      <c r="TL6" s="154">
        <v>2483.5</v>
      </c>
      <c r="TM6" s="154">
        <v>2483.5</v>
      </c>
      <c r="TN6" s="154">
        <v>2480.5</v>
      </c>
      <c r="TO6" s="154">
        <v>2477.5</v>
      </c>
      <c r="TP6" s="154">
        <v>2472.5</v>
      </c>
      <c r="TQ6" s="154">
        <v>2469.5</v>
      </c>
      <c r="TR6" s="154">
        <v>2474.5</v>
      </c>
      <c r="TS6" s="154">
        <v>2472</v>
      </c>
      <c r="TT6" s="154">
        <v>2469.5</v>
      </c>
      <c r="TU6" s="154">
        <v>2467.5</v>
      </c>
      <c r="TV6" s="154">
        <v>2465.5</v>
      </c>
      <c r="TW6" s="154">
        <v>2459.5</v>
      </c>
      <c r="TX6" s="154">
        <v>2461.5</v>
      </c>
      <c r="TY6" s="154">
        <v>2456.5</v>
      </c>
      <c r="TZ6" s="154">
        <v>2455.5</v>
      </c>
      <c r="UA6" s="154">
        <v>2455.5</v>
      </c>
      <c r="UB6" s="154">
        <v>2459</v>
      </c>
      <c r="UC6" s="154">
        <v>2459</v>
      </c>
      <c r="UD6" s="154">
        <v>2460.5</v>
      </c>
      <c r="UE6" s="154">
        <v>2461</v>
      </c>
      <c r="UF6" s="154">
        <v>2459.5</v>
      </c>
      <c r="UG6" s="154">
        <v>2459.5</v>
      </c>
      <c r="UH6" s="154">
        <v>2459</v>
      </c>
      <c r="UI6" s="154">
        <v>2455.5</v>
      </c>
      <c r="UJ6" s="154">
        <v>2454.5</v>
      </c>
      <c r="UK6" s="154">
        <v>2451.5</v>
      </c>
      <c r="UL6" s="154">
        <v>2449.5</v>
      </c>
      <c r="UM6" s="154">
        <v>2443</v>
      </c>
      <c r="UN6" s="154">
        <v>2443</v>
      </c>
      <c r="UO6" s="154">
        <v>2437.5</v>
      </c>
      <c r="UP6" s="154">
        <v>2437.5</v>
      </c>
      <c r="UQ6" s="154">
        <v>2431.5</v>
      </c>
      <c r="UR6" s="154">
        <v>2425.5</v>
      </c>
      <c r="US6" s="154">
        <v>2417.5</v>
      </c>
      <c r="UT6" s="154">
        <v>2412.5</v>
      </c>
      <c r="UU6" s="154">
        <v>2409.5</v>
      </c>
      <c r="UV6" s="154">
        <v>2407.5</v>
      </c>
      <c r="UW6" s="154">
        <v>2406.5</v>
      </c>
      <c r="UX6" s="154">
        <v>2407</v>
      </c>
      <c r="UY6" s="154">
        <v>2412</v>
      </c>
      <c r="UZ6" s="154">
        <v>2425.5</v>
      </c>
      <c r="VA6" s="154">
        <v>2424.5</v>
      </c>
      <c r="VB6" s="154">
        <v>2424</v>
      </c>
      <c r="VC6" s="154">
        <v>2424.5</v>
      </c>
      <c r="VD6" s="154">
        <v>2421.5</v>
      </c>
      <c r="VE6" s="154">
        <v>2422.5</v>
      </c>
      <c r="VF6" s="154">
        <v>2421.5</v>
      </c>
      <c r="VG6" s="154">
        <v>2418.5</v>
      </c>
      <c r="VH6" s="154">
        <v>2420</v>
      </c>
      <c r="VI6" s="154">
        <v>2419.5</v>
      </c>
      <c r="VJ6" s="154">
        <v>2418.5</v>
      </c>
      <c r="VK6" s="154">
        <v>2416.5</v>
      </c>
      <c r="VL6" s="154">
        <v>2411.5</v>
      </c>
      <c r="VM6" s="154">
        <v>2412.5</v>
      </c>
      <c r="VN6" s="154">
        <v>2412.5</v>
      </c>
      <c r="VO6" s="154">
        <v>2412.5</v>
      </c>
      <c r="VP6" s="154">
        <v>2412.5</v>
      </c>
      <c r="VQ6" s="154">
        <v>2413.5</v>
      </c>
      <c r="VR6" s="154">
        <v>2422.5</v>
      </c>
      <c r="VS6" s="154">
        <v>2421.5</v>
      </c>
      <c r="VT6" s="154">
        <v>2420</v>
      </c>
      <c r="VU6" s="154">
        <v>2419.5</v>
      </c>
      <c r="VV6" s="154">
        <v>2418.5</v>
      </c>
      <c r="VW6" s="154">
        <v>2416.5</v>
      </c>
      <c r="VX6" s="154">
        <v>2412</v>
      </c>
      <c r="VY6" s="154">
        <v>2412.5</v>
      </c>
      <c r="VZ6" s="154">
        <v>2409</v>
      </c>
      <c r="WA6" s="154">
        <v>2404.5</v>
      </c>
      <c r="WB6" s="154">
        <v>2400.5</v>
      </c>
      <c r="WC6" s="154">
        <v>2399.5</v>
      </c>
      <c r="WD6" s="154">
        <v>2392.5</v>
      </c>
      <c r="WE6" s="154">
        <v>2392</v>
      </c>
      <c r="WF6" s="154">
        <v>2389.5</v>
      </c>
      <c r="WG6" s="154">
        <v>2381.5</v>
      </c>
      <c r="WH6" s="154">
        <v>2377.5</v>
      </c>
      <c r="WI6" s="154">
        <v>2375</v>
      </c>
      <c r="WJ6" s="154">
        <v>2374.5</v>
      </c>
      <c r="WK6" s="154">
        <v>2372.5</v>
      </c>
      <c r="WL6" s="154">
        <v>2371.5</v>
      </c>
      <c r="WM6" s="154">
        <v>2371.5</v>
      </c>
      <c r="WN6" s="154">
        <v>2365.5</v>
      </c>
      <c r="WO6" s="154">
        <v>2363</v>
      </c>
      <c r="WP6" s="154">
        <v>2362</v>
      </c>
      <c r="WQ6" s="154">
        <v>2360</v>
      </c>
      <c r="WR6" s="154">
        <v>2362</v>
      </c>
      <c r="WS6" s="154">
        <v>2363.5</v>
      </c>
      <c r="WT6" s="154">
        <v>2371.5</v>
      </c>
      <c r="WU6" s="154">
        <v>2354.5</v>
      </c>
      <c r="WV6" s="154">
        <v>2351.5</v>
      </c>
      <c r="WW6" s="154">
        <v>2351.5</v>
      </c>
      <c r="WX6" s="154">
        <v>2355.5</v>
      </c>
      <c r="WY6" s="154">
        <v>2360</v>
      </c>
      <c r="WZ6" s="154">
        <v>2373.5</v>
      </c>
      <c r="XA6" s="154">
        <v>2397.5</v>
      </c>
      <c r="XB6" s="154">
        <v>2410</v>
      </c>
      <c r="XC6" s="154">
        <v>2405</v>
      </c>
      <c r="XD6" s="154">
        <v>2410</v>
      </c>
      <c r="XE6" s="154">
        <v>2418.5</v>
      </c>
      <c r="XF6" s="154">
        <v>2420</v>
      </c>
      <c r="XG6" s="154">
        <v>2424.5</v>
      </c>
      <c r="XH6" s="154">
        <v>2426.5</v>
      </c>
      <c r="XI6" s="154">
        <v>2427.5</v>
      </c>
      <c r="XJ6" s="154">
        <v>2431.5</v>
      </c>
      <c r="XK6" s="154">
        <v>2439.5</v>
      </c>
      <c r="XL6" s="154">
        <v>2444.5</v>
      </c>
      <c r="XM6" s="154">
        <v>2448</v>
      </c>
      <c r="XN6" s="154">
        <v>2450</v>
      </c>
      <c r="XO6" s="154">
        <v>2457.5</v>
      </c>
      <c r="XP6" s="154">
        <v>2466.5</v>
      </c>
      <c r="XQ6" s="154">
        <v>2462.5</v>
      </c>
      <c r="XR6" s="154">
        <v>2447.5</v>
      </c>
      <c r="XS6" s="154">
        <v>2449.5</v>
      </c>
      <c r="XT6" s="154">
        <v>2452</v>
      </c>
      <c r="XU6" s="154">
        <v>2444</v>
      </c>
      <c r="XV6" s="154">
        <v>2440</v>
      </c>
      <c r="XW6" s="154">
        <v>2445</v>
      </c>
      <c r="XX6" s="154">
        <v>2441.5</v>
      </c>
      <c r="XY6" s="154">
        <v>2443.5</v>
      </c>
      <c r="XZ6" s="154">
        <v>2446.5</v>
      </c>
      <c r="YA6" s="154">
        <v>2447.5</v>
      </c>
      <c r="YB6" s="154">
        <v>2445.5</v>
      </c>
      <c r="YC6" s="154">
        <v>2444.5</v>
      </c>
      <c r="YD6" s="154">
        <v>2444.5</v>
      </c>
      <c r="YE6" s="154">
        <v>2442.5</v>
      </c>
      <c r="YF6" s="154">
        <v>2437.5</v>
      </c>
      <c r="YG6" s="154">
        <v>2437</v>
      </c>
      <c r="YH6" s="154">
        <v>2434.5</v>
      </c>
      <c r="YI6" s="154">
        <v>2430.5</v>
      </c>
      <c r="YJ6" s="154">
        <v>2429.5</v>
      </c>
      <c r="YK6" s="154">
        <v>2432.5</v>
      </c>
      <c r="YL6" s="154">
        <v>2434.5</v>
      </c>
      <c r="YM6" s="154">
        <v>2438</v>
      </c>
      <c r="YN6" s="154">
        <v>2438.5</v>
      </c>
      <c r="YO6" s="154">
        <v>2442</v>
      </c>
      <c r="YP6" s="154">
        <v>2442.5</v>
      </c>
      <c r="YQ6" s="154">
        <v>2447.5</v>
      </c>
      <c r="YR6" s="154">
        <v>2452.5</v>
      </c>
      <c r="YS6" s="154">
        <v>2458</v>
      </c>
      <c r="YT6" s="154">
        <v>2458</v>
      </c>
      <c r="YU6" s="154">
        <v>2460</v>
      </c>
      <c r="YV6" s="154">
        <v>2461.5</v>
      </c>
      <c r="YW6" s="154">
        <v>2478.5</v>
      </c>
      <c r="YX6" s="154">
        <v>2480.5</v>
      </c>
      <c r="YY6" s="154">
        <v>2468.5</v>
      </c>
      <c r="YZ6" s="154">
        <v>2465</v>
      </c>
      <c r="ZA6" s="154">
        <v>2468.5</v>
      </c>
      <c r="ZB6" s="154">
        <v>2471.5</v>
      </c>
      <c r="ZC6" s="154">
        <v>2469.5</v>
      </c>
      <c r="ZD6" s="154">
        <v>2462.5</v>
      </c>
      <c r="ZE6" s="154">
        <v>2463.5</v>
      </c>
      <c r="ZF6" s="154">
        <v>2464.5</v>
      </c>
      <c r="ZG6" s="154">
        <v>2465.5</v>
      </c>
      <c r="ZH6" s="154">
        <v>2467.5</v>
      </c>
      <c r="ZI6" s="154">
        <v>2464.5</v>
      </c>
      <c r="ZJ6" s="154">
        <v>2464.5</v>
      </c>
      <c r="ZK6" s="154">
        <v>2464</v>
      </c>
      <c r="ZL6" s="154">
        <v>2462.5</v>
      </c>
      <c r="ZM6" s="154">
        <v>2462.5</v>
      </c>
      <c r="ZN6" s="154">
        <v>2462.5</v>
      </c>
      <c r="ZO6" s="154">
        <v>2463.5</v>
      </c>
      <c r="ZP6" s="154">
        <v>2462</v>
      </c>
      <c r="ZQ6" s="154">
        <v>2461.5</v>
      </c>
      <c r="ZR6" s="154">
        <v>2460</v>
      </c>
      <c r="ZS6" s="154">
        <v>2457.5</v>
      </c>
      <c r="ZT6" s="154">
        <v>2458.5</v>
      </c>
      <c r="ZU6" s="154">
        <v>2458</v>
      </c>
      <c r="ZV6" s="154">
        <v>2455.5</v>
      </c>
      <c r="ZW6" s="154">
        <v>2456.5</v>
      </c>
      <c r="ZX6" s="154">
        <v>2458.5</v>
      </c>
      <c r="ZY6" s="154">
        <v>2456.5</v>
      </c>
      <c r="ZZ6" s="154">
        <v>2457.5</v>
      </c>
      <c r="AAA6" s="154">
        <v>2456.5</v>
      </c>
      <c r="AAB6" s="154">
        <v>2456.5</v>
      </c>
      <c r="AAC6" s="154">
        <v>2457.5</v>
      </c>
      <c r="AAD6" s="154">
        <v>2456.5</v>
      </c>
      <c r="AAE6" s="154">
        <v>2457.5</v>
      </c>
      <c r="AAF6" s="154">
        <v>2457.5</v>
      </c>
      <c r="AAG6" s="154">
        <v>2457</v>
      </c>
      <c r="AAH6" s="154">
        <v>2456.5</v>
      </c>
      <c r="AAI6" s="154">
        <v>2454</v>
      </c>
      <c r="AAJ6" s="154">
        <v>2454.5</v>
      </c>
      <c r="AAK6" s="154">
        <v>2452.5</v>
      </c>
      <c r="AAL6" s="154">
        <v>2452.5</v>
      </c>
      <c r="AAM6" s="154">
        <v>2452.5</v>
      </c>
      <c r="AAN6" s="154">
        <v>2447</v>
      </c>
      <c r="AAO6" s="154">
        <v>2448.5</v>
      </c>
      <c r="AAP6" s="154">
        <v>2446</v>
      </c>
      <c r="AAQ6" s="154">
        <v>2445.5</v>
      </c>
      <c r="AAR6" s="154">
        <v>2443.5</v>
      </c>
      <c r="AAS6" s="154">
        <v>2443.5</v>
      </c>
      <c r="AAT6" s="154">
        <v>2444.5</v>
      </c>
      <c r="AAU6" s="154">
        <v>2445.5</v>
      </c>
      <c r="AAV6" s="154">
        <v>2445</v>
      </c>
      <c r="AAW6" s="154">
        <v>2446.5</v>
      </c>
      <c r="AAX6" s="154">
        <v>2446.5</v>
      </c>
      <c r="AAY6" s="154">
        <v>2445.5</v>
      </c>
      <c r="AAZ6" s="154">
        <v>2445.5</v>
      </c>
      <c r="ABA6" s="154">
        <v>2443.5</v>
      </c>
      <c r="ABB6" s="154">
        <v>2443.5</v>
      </c>
      <c r="ABC6" s="154">
        <v>2441</v>
      </c>
      <c r="ABD6" s="154">
        <v>2438.5</v>
      </c>
      <c r="ABE6" s="154">
        <v>2438.5</v>
      </c>
      <c r="ABF6" s="154">
        <v>2437.5</v>
      </c>
      <c r="ABG6" s="154">
        <v>2437.5</v>
      </c>
      <c r="ABH6" s="154">
        <v>2437.5</v>
      </c>
      <c r="ABI6" s="154">
        <v>2435.5</v>
      </c>
      <c r="ABJ6" s="154">
        <v>2430.5</v>
      </c>
      <c r="ABK6" s="154">
        <v>2428.5</v>
      </c>
      <c r="ABL6" s="154">
        <v>2427.5</v>
      </c>
      <c r="ABM6" s="154">
        <v>2428</v>
      </c>
      <c r="ABN6" s="154">
        <v>2427.5</v>
      </c>
      <c r="ABO6" s="154">
        <v>2427.5</v>
      </c>
      <c r="ABP6" s="154">
        <v>2429.5</v>
      </c>
      <c r="ABQ6" s="154">
        <v>2428.5</v>
      </c>
      <c r="ABR6" s="154">
        <v>2428.5</v>
      </c>
      <c r="ABS6" s="154">
        <v>2428.5</v>
      </c>
      <c r="ABT6" s="154">
        <v>2430.5</v>
      </c>
      <c r="ABU6" s="154">
        <v>2429.5</v>
      </c>
      <c r="ABV6" s="154">
        <v>2431.5</v>
      </c>
      <c r="ABW6" s="154">
        <v>2434.5</v>
      </c>
      <c r="ABX6" s="154">
        <v>2438</v>
      </c>
      <c r="ABY6" s="154">
        <v>2437</v>
      </c>
      <c r="ABZ6" s="154">
        <v>2437</v>
      </c>
      <c r="ACA6" s="154">
        <v>2437.5</v>
      </c>
      <c r="ACB6" s="154">
        <v>2436.5</v>
      </c>
      <c r="ACC6" s="154">
        <v>2434</v>
      </c>
      <c r="ACD6" s="154">
        <v>2434</v>
      </c>
      <c r="ACE6" s="154">
        <v>2427.5</v>
      </c>
      <c r="ACF6" s="154">
        <v>2427.5</v>
      </c>
      <c r="ACG6" s="154">
        <v>2424</v>
      </c>
      <c r="ACH6" s="154">
        <v>2419.5</v>
      </c>
      <c r="ACI6" s="154">
        <v>2421.5</v>
      </c>
      <c r="ACJ6" s="154">
        <v>2420.5</v>
      </c>
      <c r="ACK6" s="154">
        <v>2421.5</v>
      </c>
      <c r="ACL6" s="154">
        <v>2420.5</v>
      </c>
      <c r="ACM6" s="154">
        <v>2419</v>
      </c>
      <c r="ACN6" s="154">
        <v>2420.5</v>
      </c>
      <c r="ACO6" s="154">
        <v>2419</v>
      </c>
      <c r="ACP6" s="154">
        <v>2419</v>
      </c>
      <c r="ACQ6" s="154">
        <v>2416.5</v>
      </c>
      <c r="ACR6" s="154">
        <v>2415.5</v>
      </c>
      <c r="ACS6" s="154">
        <v>2413.5</v>
      </c>
      <c r="ACT6" s="154">
        <v>2413.5</v>
      </c>
      <c r="ACU6" s="154">
        <v>2410</v>
      </c>
      <c r="ACV6" s="154">
        <v>2408</v>
      </c>
      <c r="ACW6" s="154">
        <v>2403.5</v>
      </c>
      <c r="ACX6" s="154">
        <v>2400.5</v>
      </c>
      <c r="ACY6" s="154">
        <v>2397.5</v>
      </c>
      <c r="ACZ6" s="154">
        <v>2392.5</v>
      </c>
      <c r="ADA6" s="154">
        <v>2392.5</v>
      </c>
      <c r="ADB6" s="154">
        <v>2400</v>
      </c>
      <c r="ADC6" s="154">
        <v>2397.5</v>
      </c>
      <c r="ADD6" s="154">
        <v>2400.5</v>
      </c>
      <c r="ADE6" s="154">
        <v>2400</v>
      </c>
      <c r="ADF6" s="154">
        <v>2398.5</v>
      </c>
      <c r="ADG6" s="154">
        <v>2396</v>
      </c>
      <c r="ADH6" s="154">
        <v>2394.5</v>
      </c>
      <c r="ADI6" s="154">
        <v>2393.5</v>
      </c>
      <c r="ADJ6" s="154">
        <v>2395</v>
      </c>
      <c r="ADK6" s="154">
        <v>2395.5</v>
      </c>
      <c r="ADL6" s="154">
        <v>2395.5</v>
      </c>
      <c r="ADM6" s="154">
        <v>2395.5</v>
      </c>
      <c r="ADN6" s="154">
        <v>2395.5</v>
      </c>
      <c r="ADO6" s="154">
        <v>2396</v>
      </c>
      <c r="ADP6" s="154">
        <v>2396.5</v>
      </c>
      <c r="ADQ6" s="154">
        <v>2395.5</v>
      </c>
      <c r="ADR6" s="154">
        <v>2396.5</v>
      </c>
      <c r="ADS6" s="154">
        <v>2396.5</v>
      </c>
      <c r="ADT6" s="154">
        <v>2398.5</v>
      </c>
      <c r="ADU6" s="154">
        <v>2400.5</v>
      </c>
      <c r="ADV6" s="154">
        <v>2400.5</v>
      </c>
      <c r="ADW6" s="154">
        <v>2399</v>
      </c>
      <c r="ADX6" s="154">
        <v>2398.5</v>
      </c>
      <c r="ADY6" s="154">
        <v>2396.5</v>
      </c>
      <c r="ADZ6" s="154">
        <v>2395.5</v>
      </c>
      <c r="AEA6" s="154">
        <v>2395.5</v>
      </c>
      <c r="AEB6" s="154">
        <v>2393.5</v>
      </c>
      <c r="AEC6" s="154">
        <v>2393.5</v>
      </c>
      <c r="AED6" s="154">
        <v>2391.5</v>
      </c>
      <c r="AEE6" s="154">
        <v>2391.5</v>
      </c>
      <c r="AEF6" s="154">
        <v>2392.5</v>
      </c>
      <c r="AEG6" s="154">
        <v>2390.5</v>
      </c>
      <c r="AEH6" s="154">
        <v>2392.5</v>
      </c>
      <c r="AEI6" s="154">
        <v>2392.5</v>
      </c>
      <c r="AEJ6" s="154">
        <v>2392.5</v>
      </c>
      <c r="AEK6" s="154">
        <v>2392.5</v>
      </c>
      <c r="AEL6" s="154">
        <v>2394</v>
      </c>
      <c r="AEM6" s="154">
        <v>2394</v>
      </c>
      <c r="AEN6" s="154">
        <v>2397.5</v>
      </c>
      <c r="AEO6" s="154">
        <v>2394.5</v>
      </c>
      <c r="AEP6" s="154">
        <v>2395</v>
      </c>
      <c r="AEQ6" s="154">
        <v>2395</v>
      </c>
      <c r="AER6" s="154">
        <v>2395</v>
      </c>
      <c r="AES6" s="154">
        <v>2397</v>
      </c>
      <c r="AET6" s="154">
        <v>2397</v>
      </c>
      <c r="AEU6" s="154">
        <v>2398.5</v>
      </c>
      <c r="AEV6" s="154">
        <v>2398.5</v>
      </c>
      <c r="AEW6" s="154">
        <v>2402.5</v>
      </c>
      <c r="AEX6" s="154">
        <v>2403.5</v>
      </c>
      <c r="AEY6" s="154">
        <v>2402</v>
      </c>
      <c r="AEZ6" s="154">
        <v>2404</v>
      </c>
      <c r="AFA6" s="154">
        <v>2404</v>
      </c>
      <c r="AFB6" s="154">
        <v>2403.5</v>
      </c>
      <c r="AFC6" s="154">
        <v>2404.5</v>
      </c>
      <c r="AFD6" s="154">
        <v>2405</v>
      </c>
      <c r="AFE6" s="154">
        <v>2402.5</v>
      </c>
      <c r="AFF6" s="154">
        <v>2401.5</v>
      </c>
      <c r="AFG6" s="154">
        <v>2404.5</v>
      </c>
      <c r="AFH6" s="154">
        <v>2402</v>
      </c>
      <c r="AFI6" s="154">
        <v>2401</v>
      </c>
      <c r="AFJ6" s="154">
        <v>2403</v>
      </c>
      <c r="AFK6" s="154">
        <v>2404.5</v>
      </c>
      <c r="AFL6" s="154">
        <v>2406.5</v>
      </c>
      <c r="AFM6" s="154">
        <v>2407.5</v>
      </c>
      <c r="AFN6" s="154">
        <v>2408.5</v>
      </c>
      <c r="AFO6" s="154">
        <v>2413</v>
      </c>
      <c r="AFP6" s="154">
        <v>2414.5</v>
      </c>
      <c r="AFQ6" s="154">
        <v>2414</v>
      </c>
      <c r="AFR6" s="154">
        <v>2413</v>
      </c>
      <c r="AFS6" s="154">
        <v>2411.5</v>
      </c>
      <c r="AFT6" s="154">
        <v>2409.5</v>
      </c>
      <c r="AFU6" s="154">
        <v>2409.5</v>
      </c>
      <c r="AFV6" s="154">
        <v>2410</v>
      </c>
      <c r="AFW6" s="154">
        <v>2412</v>
      </c>
      <c r="AFX6" s="154">
        <v>2411.5</v>
      </c>
      <c r="AFY6" s="154">
        <v>2412.5</v>
      </c>
      <c r="AFZ6" s="154">
        <v>2412.5</v>
      </c>
      <c r="AGA6" s="154">
        <v>2414.5</v>
      </c>
      <c r="AGB6" s="154">
        <v>2415.5</v>
      </c>
      <c r="AGC6" s="154">
        <v>2415.5</v>
      </c>
      <c r="AGD6" s="154">
        <v>2416.5</v>
      </c>
      <c r="AGE6" s="154">
        <v>2418.5</v>
      </c>
      <c r="AGF6" s="154">
        <v>2424</v>
      </c>
      <c r="AGG6" s="154">
        <v>2427</v>
      </c>
      <c r="AGH6" s="154">
        <v>2437.5</v>
      </c>
      <c r="AGI6" s="154">
        <v>2447.5</v>
      </c>
      <c r="AGJ6" s="154">
        <v>2467.5</v>
      </c>
      <c r="AGK6" s="154">
        <v>2465</v>
      </c>
      <c r="AGL6" s="154">
        <v>2470.5</v>
      </c>
      <c r="AGM6" s="154">
        <v>2467.5</v>
      </c>
      <c r="AGN6" s="154">
        <v>2465.5</v>
      </c>
      <c r="AGO6" s="154">
        <v>2465</v>
      </c>
      <c r="AGP6" s="154">
        <v>2462.5</v>
      </c>
      <c r="AGQ6" s="154">
        <v>2463.5</v>
      </c>
      <c r="AGR6" s="154">
        <v>2463.5</v>
      </c>
      <c r="AGS6" s="154">
        <v>2464.5</v>
      </c>
      <c r="AGT6" s="154">
        <v>2463.5</v>
      </c>
      <c r="AGU6" s="154">
        <v>2464.5</v>
      </c>
      <c r="AGV6" s="154">
        <v>2464.5</v>
      </c>
      <c r="AGW6" s="154">
        <v>2464.5</v>
      </c>
      <c r="AGX6" s="154">
        <v>2460</v>
      </c>
      <c r="AGY6" s="154">
        <v>2462.5</v>
      </c>
      <c r="AGZ6" s="154">
        <v>2462.5</v>
      </c>
      <c r="AHA6" s="154">
        <v>2460</v>
      </c>
      <c r="AHB6" s="154">
        <v>2463.5</v>
      </c>
      <c r="AHC6" s="154">
        <v>2467.5</v>
      </c>
      <c r="AHD6" s="154">
        <v>2466.5</v>
      </c>
      <c r="AHE6" s="154">
        <v>2466.5</v>
      </c>
      <c r="AHF6" s="154">
        <v>2466.5</v>
      </c>
      <c r="AHG6" s="154">
        <v>2465.5</v>
      </c>
      <c r="AHH6" s="154">
        <v>2465</v>
      </c>
      <c r="AHI6" s="154">
        <v>2463.5</v>
      </c>
      <c r="AHJ6" s="154">
        <v>2463</v>
      </c>
      <c r="AHK6" s="154">
        <v>2460</v>
      </c>
      <c r="AHL6" s="154">
        <v>2457.5</v>
      </c>
      <c r="AHM6" s="154">
        <v>2455</v>
      </c>
      <c r="AHN6" s="154">
        <v>2456.5</v>
      </c>
      <c r="AHO6" s="154">
        <v>2455</v>
      </c>
      <c r="AHP6" s="154">
        <v>2455.5</v>
      </c>
      <c r="AHQ6" s="154">
        <v>2458</v>
      </c>
      <c r="AHR6" s="154">
        <v>2460</v>
      </c>
      <c r="AHS6" s="154">
        <v>2460.5</v>
      </c>
      <c r="AHT6" s="154">
        <v>2467.5</v>
      </c>
      <c r="AHU6" s="154">
        <v>2466</v>
      </c>
      <c r="AHV6" s="154">
        <v>2468.5</v>
      </c>
      <c r="AHW6" s="154">
        <v>2468.5</v>
      </c>
      <c r="AHX6" s="154">
        <v>2471.5</v>
      </c>
      <c r="AHY6" s="154">
        <v>2471.5</v>
      </c>
      <c r="AHZ6" s="154">
        <v>2470.5</v>
      </c>
      <c r="AIA6" s="154">
        <v>2474.5</v>
      </c>
      <c r="AIB6" s="154">
        <v>2472.5</v>
      </c>
      <c r="AIC6" s="154">
        <v>2476.5</v>
      </c>
      <c r="AID6" s="154">
        <v>2473.5</v>
      </c>
      <c r="AIE6" s="154">
        <v>2474.5</v>
      </c>
      <c r="AIF6" s="154">
        <v>2473.5</v>
      </c>
      <c r="AIG6" s="154">
        <v>2474.5</v>
      </c>
      <c r="AIH6" s="154">
        <v>2476.5</v>
      </c>
      <c r="AII6" s="154">
        <v>2477.5</v>
      </c>
      <c r="AIJ6" s="154">
        <v>2479.5</v>
      </c>
      <c r="AIK6" s="154">
        <v>2481.5</v>
      </c>
      <c r="AIL6" s="154">
        <v>2484.5</v>
      </c>
      <c r="AIM6" s="154">
        <v>2488.5</v>
      </c>
      <c r="AIN6" s="154">
        <v>2494.5</v>
      </c>
      <c r="AIO6" s="154">
        <v>2497.5</v>
      </c>
      <c r="AIP6" s="154">
        <v>2497</v>
      </c>
      <c r="AIQ6" s="154">
        <v>2503.5</v>
      </c>
      <c r="AIR6" s="154">
        <v>2506.5</v>
      </c>
      <c r="AIS6" s="154">
        <v>2517.5</v>
      </c>
      <c r="AIT6" s="154">
        <v>2525</v>
      </c>
      <c r="AIU6" s="154">
        <v>2530</v>
      </c>
      <c r="AIV6" s="154">
        <v>2528.5</v>
      </c>
      <c r="AIW6" s="154">
        <v>2541.5</v>
      </c>
      <c r="AIX6" s="154">
        <v>2547</v>
      </c>
      <c r="AIY6" s="154">
        <v>2555.5</v>
      </c>
      <c r="AIZ6" s="154">
        <v>2563.5</v>
      </c>
      <c r="AJA6" s="154">
        <v>2569</v>
      </c>
      <c r="AJB6" s="154">
        <v>2570.5</v>
      </c>
      <c r="AJC6" s="154">
        <v>2574.5</v>
      </c>
      <c r="AJD6" s="154">
        <v>2567.5</v>
      </c>
      <c r="AJE6" s="154">
        <v>2566.5</v>
      </c>
      <c r="AJF6" s="154">
        <v>2566.5</v>
      </c>
      <c r="AJG6" s="154">
        <v>2566.5</v>
      </c>
      <c r="AJH6" s="154">
        <v>2566.5</v>
      </c>
      <c r="AJI6" s="154">
        <v>2564.5</v>
      </c>
      <c r="AJJ6" s="154">
        <v>2565</v>
      </c>
      <c r="AJK6" s="154">
        <v>2566</v>
      </c>
      <c r="AJL6" s="154">
        <v>2566.5</v>
      </c>
      <c r="AJM6" s="154">
        <v>2566</v>
      </c>
      <c r="AJN6" s="154">
        <v>2564.5</v>
      </c>
      <c r="AJO6" s="154">
        <v>2563.5</v>
      </c>
      <c r="AJP6" s="154">
        <v>2564.5</v>
      </c>
      <c r="AJQ6" s="154">
        <v>2565</v>
      </c>
      <c r="AJR6" s="154">
        <v>2565</v>
      </c>
      <c r="AJS6" s="154">
        <v>2566.5</v>
      </c>
      <c r="AJT6" s="154">
        <v>2566</v>
      </c>
      <c r="AJU6" s="154">
        <v>2566.5</v>
      </c>
      <c r="AJV6" s="154">
        <v>2566.5</v>
      </c>
      <c r="AJW6" s="154">
        <v>2566.5</v>
      </c>
      <c r="AJX6" s="154">
        <v>2566.5</v>
      </c>
      <c r="AJY6" s="154">
        <v>2566.5</v>
      </c>
      <c r="AJZ6" s="154">
        <v>2566.5</v>
      </c>
      <c r="AKA6" s="154">
        <v>2567.5</v>
      </c>
      <c r="AKB6" s="154">
        <v>2566.5</v>
      </c>
      <c r="AKC6" s="154">
        <v>2566.5</v>
      </c>
      <c r="AKD6" s="154">
        <v>2566.5</v>
      </c>
      <c r="AKE6" s="154">
        <v>2567.5</v>
      </c>
      <c r="AKF6" s="154">
        <v>2567.5</v>
      </c>
      <c r="AKG6" s="154">
        <v>2571.5</v>
      </c>
      <c r="AKH6" s="154">
        <v>2571.5</v>
      </c>
      <c r="AKI6" s="154">
        <v>2571</v>
      </c>
      <c r="AKJ6" s="154">
        <v>2571</v>
      </c>
      <c r="AKK6" s="154">
        <v>2575</v>
      </c>
      <c r="AKL6" s="154">
        <v>2576.5</v>
      </c>
      <c r="AKM6" s="154">
        <v>2580.5</v>
      </c>
      <c r="AKN6" s="154">
        <v>2586</v>
      </c>
      <c r="AKO6" s="154">
        <v>2590.5</v>
      </c>
      <c r="AKP6" s="154">
        <v>2596.5</v>
      </c>
      <c r="AKQ6" s="154">
        <v>2604.5</v>
      </c>
      <c r="AKR6" s="154">
        <v>2610.5</v>
      </c>
      <c r="AKS6" s="154">
        <v>2619.5</v>
      </c>
      <c r="AKT6" s="154">
        <v>2637.5</v>
      </c>
      <c r="AKU6" s="154">
        <v>2655</v>
      </c>
      <c r="AKV6" s="154">
        <v>2644</v>
      </c>
      <c r="AKW6" s="154">
        <v>2665</v>
      </c>
      <c r="AKX6" s="154">
        <v>2635</v>
      </c>
      <c r="AKY6" s="154">
        <v>2642.5</v>
      </c>
      <c r="AKZ6" s="154">
        <v>2637.5</v>
      </c>
      <c r="ALA6" s="154">
        <v>2638.5</v>
      </c>
      <c r="ALB6" s="154">
        <v>2635.5</v>
      </c>
      <c r="ALC6" s="154">
        <v>2636.5</v>
      </c>
      <c r="ALD6" s="154">
        <v>2637.5</v>
      </c>
      <c r="ALE6" s="154">
        <v>2635.5</v>
      </c>
      <c r="ALF6" s="154">
        <v>2637.5</v>
      </c>
      <c r="ALG6" s="154">
        <v>2640</v>
      </c>
      <c r="ALH6" s="154">
        <v>2642.5</v>
      </c>
      <c r="ALI6" s="154">
        <v>2642.5</v>
      </c>
      <c r="ALJ6" s="154">
        <v>2644</v>
      </c>
      <c r="ALK6" s="154">
        <v>2645</v>
      </c>
      <c r="ALL6" s="154">
        <v>2644</v>
      </c>
      <c r="ALM6" s="154">
        <v>2648</v>
      </c>
      <c r="ALN6" s="154">
        <v>2647.5</v>
      </c>
      <c r="ALO6" s="154">
        <v>2648</v>
      </c>
      <c r="ALP6" s="154">
        <v>2652.5</v>
      </c>
      <c r="ALQ6" s="154">
        <v>2659</v>
      </c>
      <c r="ALR6" s="154">
        <v>2662.5</v>
      </c>
      <c r="ALS6" s="154">
        <v>2666.5</v>
      </c>
      <c r="ALT6" s="154">
        <v>2667.5</v>
      </c>
      <c r="ALU6" s="154">
        <v>2668</v>
      </c>
      <c r="ALV6" s="154">
        <v>2670.5</v>
      </c>
      <c r="ALW6" s="154">
        <v>2667.5</v>
      </c>
      <c r="ALX6" s="154">
        <v>2664.5</v>
      </c>
      <c r="ALY6" s="154">
        <v>2665.5</v>
      </c>
      <c r="ALZ6" s="154">
        <v>2662</v>
      </c>
      <c r="AMA6" s="154">
        <v>2655.5</v>
      </c>
      <c r="AMB6" s="154">
        <v>2652.5</v>
      </c>
      <c r="AMC6" s="154">
        <v>2649.5</v>
      </c>
      <c r="AMD6" s="154">
        <v>2647.5</v>
      </c>
      <c r="AME6" s="154">
        <v>2643.5</v>
      </c>
      <c r="AMF6" s="154">
        <v>2642.5</v>
      </c>
      <c r="AMG6" s="154">
        <v>2632.5</v>
      </c>
      <c r="AMH6" s="154">
        <v>2630</v>
      </c>
      <c r="AMI6" s="154">
        <v>2631.5</v>
      </c>
      <c r="AMJ6" s="154">
        <v>2631.5</v>
      </c>
      <c r="AMK6" s="154">
        <v>2630.5</v>
      </c>
      <c r="AML6" s="154">
        <v>2630</v>
      </c>
      <c r="AMM6" s="154">
        <v>2632.5</v>
      </c>
      <c r="AMN6" s="144">
        <v>2632.5</v>
      </c>
      <c r="AMO6" s="144">
        <v>2632.5</v>
      </c>
      <c r="AMP6" s="144">
        <v>2635.5</v>
      </c>
      <c r="AMQ6" s="154">
        <v>2634.5</v>
      </c>
      <c r="AMR6" s="154">
        <v>2632</v>
      </c>
      <c r="AMS6" s="154">
        <v>2633</v>
      </c>
      <c r="AMT6" s="154">
        <v>2635</v>
      </c>
      <c r="AMU6" s="154">
        <v>2639</v>
      </c>
      <c r="AMV6" s="154">
        <v>2637.5</v>
      </c>
      <c r="AMW6" s="154">
        <v>2637.5</v>
      </c>
      <c r="AMX6" s="154">
        <v>2637.5</v>
      </c>
      <c r="AMY6" s="154">
        <v>2637.5</v>
      </c>
      <c r="AMZ6" s="154">
        <v>2637.5</v>
      </c>
      <c r="ANA6" s="154">
        <v>2639.5</v>
      </c>
      <c r="ANB6" s="154">
        <v>2638.5</v>
      </c>
      <c r="ANC6" s="154">
        <v>2636.5</v>
      </c>
      <c r="AND6" s="154">
        <v>2636.5</v>
      </c>
      <c r="ANE6" s="154">
        <v>2635.5</v>
      </c>
      <c r="ANF6" s="154">
        <v>2634.5</v>
      </c>
      <c r="ANG6" s="154">
        <v>2634.5</v>
      </c>
      <c r="ANH6" s="154">
        <v>2634.5</v>
      </c>
      <c r="ANI6" s="154">
        <v>2634.5</v>
      </c>
      <c r="ANJ6" s="154">
        <v>2633.5</v>
      </c>
      <c r="ANK6" s="154">
        <v>2632.5</v>
      </c>
      <c r="ANL6" s="154">
        <v>2632</v>
      </c>
      <c r="ANM6" s="154">
        <v>2631.5</v>
      </c>
      <c r="ANN6" s="154">
        <v>2632.5</v>
      </c>
      <c r="ANO6" s="154">
        <v>2633</v>
      </c>
      <c r="ANP6" s="154">
        <v>2631.5</v>
      </c>
      <c r="ANQ6" s="154">
        <v>2631.5</v>
      </c>
      <c r="ANR6" s="154">
        <v>2630.5</v>
      </c>
      <c r="ANS6" s="154">
        <v>2631</v>
      </c>
      <c r="ANT6" s="154">
        <v>2632</v>
      </c>
      <c r="ANU6" s="154">
        <v>2632</v>
      </c>
      <c r="ANV6" s="154">
        <v>2632.5</v>
      </c>
      <c r="ANW6" s="154">
        <v>2633.5</v>
      </c>
      <c r="ANX6" s="154">
        <v>2632.5</v>
      </c>
      <c r="ANY6" s="154">
        <v>2633</v>
      </c>
      <c r="ANZ6" s="154">
        <v>2632.5</v>
      </c>
      <c r="AOA6" s="154">
        <v>2633</v>
      </c>
      <c r="AOB6" s="154">
        <v>2632</v>
      </c>
      <c r="AOC6" s="154">
        <v>2633</v>
      </c>
      <c r="AOD6" s="154">
        <v>2633.5</v>
      </c>
      <c r="AOE6" s="154">
        <v>2633.5</v>
      </c>
      <c r="AOF6" s="154">
        <v>2634</v>
      </c>
      <c r="AOG6" s="154">
        <v>2634</v>
      </c>
      <c r="AOH6" s="154">
        <v>2634</v>
      </c>
      <c r="AOI6" s="154">
        <v>2635</v>
      </c>
      <c r="AOJ6" s="154">
        <v>2638.5</v>
      </c>
      <c r="AOK6" s="154">
        <v>2638.5</v>
      </c>
      <c r="AOL6" s="154">
        <v>2639</v>
      </c>
      <c r="AOM6" s="154">
        <v>2639.5</v>
      </c>
      <c r="AON6" s="154">
        <v>2641</v>
      </c>
      <c r="AOO6" s="154">
        <v>2642.5</v>
      </c>
      <c r="AOP6" s="154">
        <v>2643</v>
      </c>
      <c r="AOQ6" s="154">
        <v>2643.5</v>
      </c>
      <c r="AOR6" s="154">
        <v>2644.5</v>
      </c>
      <c r="AOS6" s="154">
        <v>2644.5</v>
      </c>
      <c r="AOT6" s="154">
        <v>2644.5</v>
      </c>
      <c r="AOU6" s="154">
        <v>2644</v>
      </c>
      <c r="AOV6" s="154">
        <v>2645</v>
      </c>
      <c r="AOW6" s="154">
        <v>2643.5</v>
      </c>
      <c r="AOX6" s="154">
        <v>2644.5</v>
      </c>
      <c r="AOY6" s="154">
        <v>2644.5</v>
      </c>
      <c r="AOZ6" s="154">
        <v>2644.5</v>
      </c>
      <c r="APA6" s="154">
        <v>2644.5</v>
      </c>
      <c r="APB6" s="154">
        <v>2644.5</v>
      </c>
      <c r="APC6" s="154">
        <v>2644.5</v>
      </c>
      <c r="APD6" s="154">
        <v>2646.5</v>
      </c>
      <c r="APE6" s="154">
        <v>2647</v>
      </c>
      <c r="APF6" s="154">
        <v>2648.5</v>
      </c>
      <c r="APG6" s="154">
        <v>2648.5</v>
      </c>
      <c r="APH6" s="154">
        <v>2647.5</v>
      </c>
      <c r="API6" s="154">
        <v>2648.5</v>
      </c>
      <c r="APJ6" s="155">
        <v>2648.5</v>
      </c>
      <c r="APK6" s="155">
        <v>2649</v>
      </c>
      <c r="APL6" s="155">
        <v>2650</v>
      </c>
      <c r="APM6" s="155">
        <v>2651</v>
      </c>
      <c r="APN6" s="155">
        <v>2651.5</v>
      </c>
      <c r="APO6" s="155">
        <v>2651.5</v>
      </c>
      <c r="APP6" s="155">
        <v>2651.5</v>
      </c>
      <c r="APQ6" s="155">
        <v>2654.5</v>
      </c>
      <c r="APR6" s="155">
        <v>2654.5</v>
      </c>
      <c r="APS6" s="155">
        <v>2653.5</v>
      </c>
      <c r="APT6" s="155">
        <v>2653.5</v>
      </c>
      <c r="APU6" s="155">
        <v>2654.5</v>
      </c>
      <c r="APV6" s="155">
        <v>2654.5</v>
      </c>
      <c r="APW6" s="155">
        <v>2654.5</v>
      </c>
      <c r="APX6" s="155">
        <v>2654.5</v>
      </c>
      <c r="APY6" s="155">
        <v>2655</v>
      </c>
      <c r="APZ6" s="155">
        <v>2655.5</v>
      </c>
      <c r="AQA6" s="155">
        <v>2657.5</v>
      </c>
      <c r="AQB6" s="155">
        <v>2657.5</v>
      </c>
      <c r="AQC6" s="155">
        <v>2657.5</v>
      </c>
      <c r="AQD6" s="155">
        <v>2657</v>
      </c>
      <c r="AQE6" s="155">
        <v>2657.5</v>
      </c>
      <c r="AQF6" s="155">
        <v>2658.5</v>
      </c>
      <c r="AQG6" s="155">
        <v>2659</v>
      </c>
      <c r="AQH6" s="155">
        <v>2659</v>
      </c>
      <c r="AQI6" s="155">
        <v>2660.5</v>
      </c>
      <c r="AQJ6" s="155">
        <v>2659.5</v>
      </c>
      <c r="AQK6" s="155">
        <v>2659.5</v>
      </c>
      <c r="AQL6" s="155">
        <v>2660</v>
      </c>
      <c r="AQM6" s="155">
        <v>2660</v>
      </c>
      <c r="AQN6" s="155">
        <v>2660</v>
      </c>
      <c r="AQO6" s="155">
        <v>2660</v>
      </c>
      <c r="AQP6" s="155">
        <v>2659.5</v>
      </c>
      <c r="AQQ6" s="155">
        <v>2660</v>
      </c>
      <c r="AQR6" s="155">
        <v>2661</v>
      </c>
      <c r="AQS6" s="155">
        <v>2661.5</v>
      </c>
      <c r="AQT6" s="155">
        <v>2662</v>
      </c>
      <c r="AQU6" s="155">
        <v>2664.5</v>
      </c>
      <c r="AQV6" s="155">
        <v>2663.5</v>
      </c>
      <c r="AQW6" s="155">
        <v>2664</v>
      </c>
      <c r="AQX6" s="155">
        <v>2665.5</v>
      </c>
      <c r="AQY6" s="155">
        <v>2665.5</v>
      </c>
      <c r="AQZ6" s="155">
        <v>2666.5</v>
      </c>
      <c r="ARA6" s="155">
        <v>2667</v>
      </c>
      <c r="ARB6" s="155">
        <v>2668</v>
      </c>
      <c r="ARC6" s="155">
        <v>2666.5</v>
      </c>
      <c r="ARD6" s="155">
        <v>2665</v>
      </c>
      <c r="ARE6" s="155">
        <v>2666.5</v>
      </c>
      <c r="ARF6" s="155">
        <v>2667.5</v>
      </c>
      <c r="ARG6" s="155">
        <v>2669.5</v>
      </c>
      <c r="ARH6" s="155">
        <v>2668.5</v>
      </c>
      <c r="ARI6" s="155">
        <v>2668.5</v>
      </c>
      <c r="ARJ6" s="155">
        <v>2669</v>
      </c>
      <c r="ARK6" s="155">
        <v>2670</v>
      </c>
      <c r="ARL6" s="155">
        <v>2672.5</v>
      </c>
      <c r="ARM6" s="155">
        <v>2673.5</v>
      </c>
      <c r="ARN6" s="155">
        <v>2673.5</v>
      </c>
      <c r="ARO6" s="154">
        <v>2673.5</v>
      </c>
      <c r="ARP6" s="154">
        <v>2674.5</v>
      </c>
      <c r="ARQ6" s="154">
        <v>2673.5</v>
      </c>
      <c r="ARR6" s="154">
        <v>2673.5</v>
      </c>
      <c r="ARS6" s="154">
        <v>2674.5</v>
      </c>
      <c r="ART6" s="154">
        <v>2674.5</v>
      </c>
      <c r="ARU6" s="154">
        <v>2673.5</v>
      </c>
      <c r="ARV6" s="154">
        <v>2672.5</v>
      </c>
      <c r="ARW6" s="154">
        <v>2674</v>
      </c>
      <c r="ARX6" s="154">
        <v>2673.5</v>
      </c>
      <c r="ARY6" s="154">
        <v>2672.5</v>
      </c>
      <c r="ARZ6" s="154">
        <v>2672.5</v>
      </c>
      <c r="ASA6" s="154">
        <v>2672</v>
      </c>
      <c r="ASB6" s="154">
        <v>2673.5</v>
      </c>
      <c r="ASC6" s="154">
        <v>2673.5</v>
      </c>
      <c r="ASD6" s="154">
        <v>2674</v>
      </c>
      <c r="ASE6" s="154">
        <v>2673.5</v>
      </c>
      <c r="ASF6" s="154">
        <v>2672</v>
      </c>
      <c r="ASG6" s="154">
        <v>2672.5</v>
      </c>
      <c r="ASH6" s="154">
        <v>2671.5</v>
      </c>
      <c r="ASI6" s="154">
        <v>2670</v>
      </c>
      <c r="ASJ6" s="154">
        <v>2670</v>
      </c>
      <c r="ASK6" s="154">
        <v>2670</v>
      </c>
      <c r="ASL6" s="154">
        <v>2670</v>
      </c>
      <c r="ASM6" s="154">
        <v>2669.5</v>
      </c>
      <c r="ASN6" s="154">
        <v>2670</v>
      </c>
      <c r="ASO6" s="154">
        <v>2669.5</v>
      </c>
      <c r="ASP6" s="154">
        <v>2667.5</v>
      </c>
      <c r="ASQ6" s="154">
        <v>2668.5</v>
      </c>
      <c r="ASR6" s="154">
        <v>2668.5</v>
      </c>
      <c r="ASS6" s="154">
        <v>2668.5</v>
      </c>
      <c r="AST6" s="154">
        <v>2669</v>
      </c>
      <c r="ASU6" s="154">
        <v>2669</v>
      </c>
      <c r="ASV6" s="154">
        <v>2669.5</v>
      </c>
      <c r="ASW6" s="154">
        <v>2669</v>
      </c>
      <c r="ASX6" s="154">
        <v>2669</v>
      </c>
      <c r="ASY6" s="154">
        <v>2669</v>
      </c>
      <c r="ASZ6" s="154">
        <v>2669</v>
      </c>
      <c r="ATA6" s="154">
        <v>2671.5</v>
      </c>
      <c r="ATB6" s="154">
        <v>2671.5</v>
      </c>
      <c r="ATC6" s="154">
        <v>2673</v>
      </c>
      <c r="ATD6" s="154">
        <v>2674</v>
      </c>
      <c r="ATE6" s="154">
        <v>2674.5</v>
      </c>
      <c r="ATF6" s="154">
        <v>2674.5</v>
      </c>
      <c r="ATG6" s="154">
        <v>2677.5</v>
      </c>
      <c r="ATH6" s="154">
        <v>2683</v>
      </c>
      <c r="ATI6" s="154">
        <v>2690</v>
      </c>
      <c r="ATJ6" s="154">
        <v>2715</v>
      </c>
      <c r="ATK6" s="154">
        <v>2702.5</v>
      </c>
      <c r="ATL6" s="154">
        <v>2705</v>
      </c>
      <c r="ATM6" s="154">
        <v>2692.5</v>
      </c>
      <c r="ATN6" s="154">
        <v>2696</v>
      </c>
      <c r="ATO6" s="154">
        <v>2697.5</v>
      </c>
      <c r="ATP6" s="154">
        <v>2705</v>
      </c>
      <c r="ATQ6" s="154">
        <v>2705</v>
      </c>
      <c r="ATR6" s="154">
        <v>2702.5</v>
      </c>
      <c r="ATS6" s="154">
        <v>2705.5</v>
      </c>
      <c r="ATT6" s="154">
        <v>2705.5</v>
      </c>
      <c r="ATU6" s="154">
        <v>2705</v>
      </c>
      <c r="ATV6" s="154">
        <v>2706</v>
      </c>
      <c r="ATW6" s="154">
        <v>2707.5</v>
      </c>
      <c r="ATX6" s="154">
        <v>2705</v>
      </c>
      <c r="ATY6" s="154">
        <v>2705.5</v>
      </c>
      <c r="ATZ6" s="154">
        <v>2706</v>
      </c>
      <c r="AUA6" s="154">
        <v>2705.5</v>
      </c>
      <c r="AUB6" s="154">
        <v>2705.5</v>
      </c>
      <c r="AUC6" s="154">
        <v>2706.5</v>
      </c>
      <c r="AUD6" s="154">
        <v>2708</v>
      </c>
      <c r="AUE6" s="154">
        <v>2708.5</v>
      </c>
      <c r="AUF6" s="154">
        <v>2709.5</v>
      </c>
      <c r="AUG6" s="154">
        <v>2710.5</v>
      </c>
      <c r="AUH6" s="154">
        <v>2711.5</v>
      </c>
      <c r="AUI6" s="154">
        <v>2716.5</v>
      </c>
      <c r="AUJ6" s="154">
        <v>2717</v>
      </c>
      <c r="AUK6" s="154">
        <v>2718.5</v>
      </c>
      <c r="AUL6" s="154">
        <v>2721.5</v>
      </c>
      <c r="AUM6" s="154">
        <v>2722.5</v>
      </c>
      <c r="AUN6" s="154">
        <v>2723</v>
      </c>
      <c r="AUO6" s="154">
        <v>2724</v>
      </c>
      <c r="AUP6" s="154">
        <v>2724.5</v>
      </c>
      <c r="AUQ6" s="154">
        <v>2723.5</v>
      </c>
      <c r="AUR6" s="154">
        <v>2725</v>
      </c>
      <c r="AUS6" s="154">
        <v>2726.5</v>
      </c>
      <c r="AUT6" s="154">
        <v>2726.5</v>
      </c>
      <c r="AUU6" s="154">
        <v>2728.5</v>
      </c>
      <c r="AUV6" s="154">
        <v>2730.5</v>
      </c>
      <c r="AUW6" s="154">
        <v>2732</v>
      </c>
      <c r="AUX6" s="154">
        <v>2733</v>
      </c>
      <c r="AUY6" s="154">
        <v>2733.5</v>
      </c>
      <c r="AUZ6" s="154">
        <v>2734</v>
      </c>
      <c r="AVA6" s="154">
        <v>2736</v>
      </c>
      <c r="AVB6" s="154">
        <v>2736</v>
      </c>
      <c r="AVC6" s="154">
        <v>2735.5</v>
      </c>
      <c r="AVD6" s="154">
        <v>2736</v>
      </c>
      <c r="AVE6" s="154">
        <v>2734.5</v>
      </c>
      <c r="AVF6" s="154">
        <v>2734.5</v>
      </c>
      <c r="AVG6" s="154">
        <v>2734.5</v>
      </c>
      <c r="AVH6" s="154">
        <v>2738</v>
      </c>
      <c r="AVI6" s="154">
        <v>2738</v>
      </c>
      <c r="AVJ6" s="154">
        <v>2740</v>
      </c>
      <c r="AVK6" s="154">
        <v>2741.5</v>
      </c>
      <c r="AVL6" s="154">
        <v>2741.5</v>
      </c>
      <c r="AVM6" s="154">
        <v>2742</v>
      </c>
      <c r="AVN6" s="154">
        <v>2741.5</v>
      </c>
      <c r="AVO6" s="154">
        <v>2746</v>
      </c>
      <c r="AVP6" s="154">
        <v>2745.5</v>
      </c>
      <c r="AVQ6" s="154">
        <v>2746</v>
      </c>
      <c r="AVR6" s="154">
        <v>2747.5</v>
      </c>
      <c r="AVS6" s="154">
        <v>2749.5</v>
      </c>
      <c r="AVT6" s="154">
        <v>2750</v>
      </c>
      <c r="AVU6" s="154">
        <v>2751</v>
      </c>
      <c r="AVV6" s="154">
        <v>2752</v>
      </c>
      <c r="AVW6" s="154">
        <v>2750.5</v>
      </c>
      <c r="AVX6" s="154">
        <v>2750.5</v>
      </c>
      <c r="AVY6" s="154">
        <v>2752</v>
      </c>
      <c r="AVZ6" s="154">
        <v>2752.5</v>
      </c>
      <c r="AWA6" s="154">
        <v>2752.5</v>
      </c>
      <c r="AWB6" s="154">
        <v>2753</v>
      </c>
      <c r="AWC6" s="154">
        <v>2754</v>
      </c>
      <c r="AWD6" s="154">
        <v>2755.5</v>
      </c>
      <c r="AWE6" s="154">
        <v>2755.5</v>
      </c>
      <c r="AWF6" s="154">
        <v>2756.5</v>
      </c>
      <c r="AWG6" s="154">
        <v>2756.5</v>
      </c>
      <c r="AWH6" s="154">
        <v>2755.5</v>
      </c>
      <c r="AWI6" s="154">
        <v>2756.5</v>
      </c>
      <c r="AWJ6" s="154">
        <v>2757.5</v>
      </c>
      <c r="AWK6" s="154">
        <v>2758</v>
      </c>
      <c r="AWL6" s="154">
        <v>2758</v>
      </c>
      <c r="AWM6" s="154">
        <v>2759.5</v>
      </c>
      <c r="AWN6" s="154">
        <v>2761</v>
      </c>
      <c r="AWO6" s="154">
        <v>2761.5</v>
      </c>
      <c r="AWP6" s="154">
        <v>2761.5</v>
      </c>
      <c r="AWQ6" s="154">
        <v>2762</v>
      </c>
      <c r="AWR6" s="154">
        <v>2763.5</v>
      </c>
      <c r="AWS6" s="154">
        <v>2765</v>
      </c>
      <c r="AWT6" s="154">
        <v>2766.5</v>
      </c>
      <c r="AWU6" s="154">
        <v>2768</v>
      </c>
      <c r="AWV6" s="154">
        <v>2768</v>
      </c>
      <c r="AWW6" s="154">
        <v>2768</v>
      </c>
      <c r="AWX6" s="154">
        <v>2768.5</v>
      </c>
      <c r="AWY6" s="154">
        <v>2768.5</v>
      </c>
      <c r="AWZ6" s="154">
        <v>2768.5</v>
      </c>
      <c r="AXA6" s="154">
        <v>2768.5</v>
      </c>
      <c r="AXB6" s="154">
        <v>2769.5</v>
      </c>
      <c r="AXC6" s="154">
        <v>2768.5</v>
      </c>
      <c r="AXD6" s="154">
        <v>2769.5</v>
      </c>
      <c r="AXE6" s="154">
        <v>2769.5</v>
      </c>
      <c r="AXF6" s="154">
        <v>2770.5</v>
      </c>
      <c r="AXG6" s="154">
        <v>2771</v>
      </c>
      <c r="AXH6" s="154">
        <v>2770.5</v>
      </c>
      <c r="AXI6" s="154">
        <v>2772.5</v>
      </c>
      <c r="AXJ6" s="154">
        <v>2772.5</v>
      </c>
      <c r="AXK6" s="154">
        <v>2773.5</v>
      </c>
      <c r="AXL6" s="154">
        <v>2775.5</v>
      </c>
      <c r="AXM6" s="154">
        <v>2776.5</v>
      </c>
      <c r="AXN6" s="154">
        <v>2778.5</v>
      </c>
      <c r="AXO6" s="154">
        <v>2779.5</v>
      </c>
      <c r="AXP6" s="154">
        <v>2781.5</v>
      </c>
      <c r="AXQ6" s="154">
        <v>2783.5</v>
      </c>
      <c r="AXR6" s="154">
        <v>2783</v>
      </c>
      <c r="AXS6" s="154">
        <v>2782</v>
      </c>
      <c r="AXT6" s="154">
        <v>2782.5</v>
      </c>
      <c r="AXU6" s="154">
        <v>2783.5</v>
      </c>
      <c r="AXV6" s="154">
        <v>2784</v>
      </c>
      <c r="AXW6" s="154">
        <v>2783.5</v>
      </c>
      <c r="AXX6" s="154">
        <v>2784.5</v>
      </c>
      <c r="AXY6" s="154">
        <v>2784.5</v>
      </c>
      <c r="AXZ6" s="154">
        <v>2785.5</v>
      </c>
      <c r="AYA6" s="154">
        <v>2786</v>
      </c>
      <c r="AYB6" s="154">
        <v>2785.5</v>
      </c>
      <c r="AYC6" s="154">
        <v>2786</v>
      </c>
      <c r="AYD6" s="154">
        <v>2787.5</v>
      </c>
      <c r="AYE6" s="154">
        <v>2788.5</v>
      </c>
      <c r="AYF6" s="154">
        <v>2789</v>
      </c>
      <c r="AYG6" s="154">
        <v>2789</v>
      </c>
      <c r="AYH6" s="154">
        <v>2790.5</v>
      </c>
      <c r="AYI6" s="154">
        <v>2791</v>
      </c>
      <c r="AYJ6" s="154">
        <v>2791</v>
      </c>
      <c r="AYK6" s="154">
        <v>2791</v>
      </c>
      <c r="AYL6" s="154">
        <v>2791.5</v>
      </c>
      <c r="AYM6" s="154">
        <v>2789.3383450624101</v>
      </c>
      <c r="AYN6" s="154">
        <v>2789.2613700752372</v>
      </c>
      <c r="AYO6" s="154">
        <v>2790.6357857177863</v>
      </c>
      <c r="AYP6" s="154">
        <v>2790.8931519892503</v>
      </c>
      <c r="AYQ6" s="154">
        <v>2790.1269897281104</v>
      </c>
      <c r="AYR6" s="154">
        <v>2792.004447983144</v>
      </c>
      <c r="AYS6" s="154">
        <v>2792.4336950934885</v>
      </c>
      <c r="AYT6" s="154">
        <v>2793.5815007514811</v>
      </c>
      <c r="AYU6" s="154">
        <v>2794.2521174975554</v>
      </c>
      <c r="AYV6" s="154">
        <v>2795.8702179175466</v>
      </c>
      <c r="AYW6" s="154">
        <v>2795.8973517695686</v>
      </c>
      <c r="AYX6" s="154">
        <v>2797.7868596130206</v>
      </c>
      <c r="AYY6" s="154">
        <v>2799.1388498308979</v>
      </c>
      <c r="AYZ6" s="154">
        <v>2800.2073359625015</v>
      </c>
      <c r="AZA6" s="154">
        <v>2800.535654384742</v>
      </c>
      <c r="AZB6" s="154">
        <v>2801.7515867938901</v>
      </c>
      <c r="AZC6" s="154">
        <v>2802.9710615043268</v>
      </c>
      <c r="AZD6" s="154">
        <v>2809</v>
      </c>
      <c r="AZE6" s="154">
        <v>2811</v>
      </c>
      <c r="AZF6" s="154">
        <v>2811</v>
      </c>
      <c r="AZG6" s="154">
        <v>2813</v>
      </c>
      <c r="AZH6" s="154">
        <v>2812.5</v>
      </c>
      <c r="AZI6" s="154">
        <v>2812</v>
      </c>
      <c r="AZJ6" s="154">
        <v>2812</v>
      </c>
      <c r="AZK6" s="154">
        <v>2813.5</v>
      </c>
      <c r="AZL6" s="154">
        <v>2814.5</v>
      </c>
      <c r="AZM6" s="154">
        <v>2817.5</v>
      </c>
      <c r="AZN6" s="154">
        <v>2818</v>
      </c>
      <c r="AZO6" s="154">
        <v>2819</v>
      </c>
      <c r="AZP6" s="154">
        <v>2821.5</v>
      </c>
      <c r="AZQ6" s="154">
        <v>2822.5</v>
      </c>
      <c r="AZR6" s="154">
        <v>2823</v>
      </c>
      <c r="AZS6" s="154">
        <v>2823.5</v>
      </c>
      <c r="AZT6" s="154">
        <v>2823.5</v>
      </c>
      <c r="AZU6" s="154">
        <v>2824</v>
      </c>
      <c r="AZV6" s="154">
        <v>2825</v>
      </c>
      <c r="AZW6" s="154">
        <v>2824.5</v>
      </c>
      <c r="AZX6" s="154">
        <v>2826</v>
      </c>
      <c r="AZY6" s="154">
        <v>2827.5</v>
      </c>
      <c r="AZZ6" s="154">
        <v>2829</v>
      </c>
      <c r="BAA6" s="154">
        <v>2830.5</v>
      </c>
      <c r="BAB6" s="154">
        <v>2831.5</v>
      </c>
      <c r="BAC6" s="154">
        <v>2832.5</v>
      </c>
      <c r="BAD6" s="154">
        <v>2834</v>
      </c>
      <c r="BAE6" s="154">
        <v>2834</v>
      </c>
      <c r="BAF6" s="154">
        <v>2836.5</v>
      </c>
      <c r="BAG6" s="154">
        <v>2836.5</v>
      </c>
      <c r="BAH6" s="154">
        <v>2837.5</v>
      </c>
      <c r="BAI6" s="154">
        <v>2841.5</v>
      </c>
      <c r="BAJ6" s="154">
        <v>2842</v>
      </c>
      <c r="BAK6" s="154">
        <v>2843</v>
      </c>
      <c r="BAL6" s="154">
        <v>2845</v>
      </c>
      <c r="BAM6" s="154">
        <v>2845</v>
      </c>
      <c r="BAN6" s="154">
        <v>2845</v>
      </c>
      <c r="BAO6" s="154">
        <v>2846.5</v>
      </c>
      <c r="BAP6" s="154">
        <v>2847</v>
      </c>
      <c r="BAQ6" s="154">
        <v>2847.5</v>
      </c>
      <c r="BAR6" s="154">
        <v>2848</v>
      </c>
      <c r="BAS6" s="154">
        <v>2848</v>
      </c>
      <c r="BAT6" s="154">
        <v>2848.5</v>
      </c>
      <c r="BAU6" s="154">
        <v>2849.5</v>
      </c>
      <c r="BAV6" s="154">
        <v>2849.5</v>
      </c>
      <c r="BAW6" s="154">
        <v>2850.75</v>
      </c>
      <c r="BAX6" s="154">
        <v>2849.5</v>
      </c>
      <c r="BAY6" s="154">
        <v>2849.5</v>
      </c>
      <c r="BAZ6" s="154">
        <v>2850</v>
      </c>
      <c r="BBA6" s="154">
        <v>2850</v>
      </c>
      <c r="BBB6" s="154">
        <v>2850</v>
      </c>
      <c r="BBC6" s="154">
        <v>2851.5</v>
      </c>
      <c r="BBD6" s="154">
        <v>2851</v>
      </c>
      <c r="BBE6" s="154">
        <v>2851.5</v>
      </c>
      <c r="BBF6" s="154">
        <v>2852</v>
      </c>
      <c r="BBG6" s="154">
        <v>2853</v>
      </c>
      <c r="BBH6" s="154">
        <v>2853</v>
      </c>
      <c r="BBI6" s="154">
        <v>2853</v>
      </c>
      <c r="BBJ6" s="154">
        <v>2853.5</v>
      </c>
      <c r="BBK6" s="144">
        <v>2853.5</v>
      </c>
      <c r="BBL6" s="144">
        <v>2854.5</v>
      </c>
      <c r="BBM6" s="144">
        <v>2853.5</v>
      </c>
      <c r="BBN6" s="144">
        <v>2853.5</v>
      </c>
      <c r="BBO6" s="144">
        <v>2854.5</v>
      </c>
      <c r="BBP6" s="144">
        <v>2854</v>
      </c>
      <c r="BBQ6" s="144">
        <v>2853.75</v>
      </c>
      <c r="BBR6" s="144">
        <v>2854</v>
      </c>
      <c r="BBS6" s="144">
        <v>2854</v>
      </c>
      <c r="BBT6" s="144">
        <v>2854.5</v>
      </c>
      <c r="BBU6" s="144">
        <v>2854.5</v>
      </c>
      <c r="BBV6" s="144">
        <v>2855</v>
      </c>
      <c r="BBW6" s="144">
        <v>2854</v>
      </c>
      <c r="BBX6" s="144">
        <v>2854</v>
      </c>
      <c r="BBY6" s="144">
        <v>2854.5</v>
      </c>
      <c r="BBZ6" s="144">
        <v>2854.5</v>
      </c>
      <c r="BCA6" s="144">
        <v>2854</v>
      </c>
      <c r="BCB6" s="144">
        <v>2854.5</v>
      </c>
      <c r="BCC6" s="144">
        <v>2854.5</v>
      </c>
      <c r="BCD6" s="144">
        <v>2854.5</v>
      </c>
      <c r="BCE6" s="144">
        <v>2855</v>
      </c>
      <c r="BCF6" s="144">
        <v>2855</v>
      </c>
      <c r="BCG6" s="144">
        <v>2856</v>
      </c>
      <c r="BCH6" s="144">
        <v>2855</v>
      </c>
      <c r="BCI6" s="144">
        <v>2854</v>
      </c>
      <c r="BCJ6" s="144">
        <v>2854.5</v>
      </c>
      <c r="BCK6" s="144">
        <v>2854.5</v>
      </c>
      <c r="BCL6" s="144">
        <v>2854.5</v>
      </c>
      <c r="BCM6" s="144">
        <v>2854.5</v>
      </c>
      <c r="BCN6" s="144">
        <v>2853.5</v>
      </c>
      <c r="BCO6" s="144">
        <v>2854</v>
      </c>
      <c r="BCP6" s="144">
        <v>2854</v>
      </c>
      <c r="BCQ6" s="144">
        <v>2854</v>
      </c>
      <c r="BCR6" s="144">
        <v>2854</v>
      </c>
      <c r="BCS6" s="144">
        <v>2854.5</v>
      </c>
      <c r="BCT6" s="144">
        <v>2854.5</v>
      </c>
      <c r="BCU6" s="144">
        <v>2854.5</v>
      </c>
      <c r="BCV6" s="144">
        <v>2854.5</v>
      </c>
      <c r="BCW6" s="144">
        <v>2853.5</v>
      </c>
      <c r="BCX6" s="144">
        <v>2853.5</v>
      </c>
      <c r="BCY6" s="144">
        <v>2853</v>
      </c>
      <c r="BCZ6" s="144">
        <v>2852.5</v>
      </c>
      <c r="BDA6" s="144">
        <v>2851.5</v>
      </c>
      <c r="BDB6" s="144">
        <v>2851.5</v>
      </c>
      <c r="BDC6" s="144">
        <v>2851.5</v>
      </c>
      <c r="BDD6" s="144">
        <v>2852.5</v>
      </c>
      <c r="BDE6" s="144">
        <v>2852.5</v>
      </c>
      <c r="BDF6" s="144">
        <v>2851.5</v>
      </c>
      <c r="BDG6" s="144">
        <v>2850</v>
      </c>
      <c r="BDH6" s="144">
        <v>2851.5</v>
      </c>
      <c r="BDI6" s="144">
        <v>2851.5</v>
      </c>
      <c r="BDJ6" s="144">
        <v>2850.5</v>
      </c>
      <c r="BDK6" s="144">
        <v>2849</v>
      </c>
      <c r="BDL6" s="144">
        <v>2848.5</v>
      </c>
      <c r="BDM6" s="144">
        <v>2850.5</v>
      </c>
      <c r="BDN6" s="144">
        <v>2851.5</v>
      </c>
      <c r="BDO6" s="144">
        <v>2851.5</v>
      </c>
      <c r="BDP6" s="144">
        <v>2851.5</v>
      </c>
      <c r="BDQ6" s="144">
        <v>2851.5</v>
      </c>
      <c r="BDR6" s="144">
        <v>2851.5</v>
      </c>
      <c r="BDS6" s="144">
        <v>2851.5</v>
      </c>
      <c r="BDT6" s="144">
        <v>2851.5</v>
      </c>
      <c r="BDU6" s="144">
        <v>2851.5</v>
      </c>
      <c r="BDV6" s="144">
        <v>2851.5</v>
      </c>
      <c r="BDW6" s="144">
        <v>2851.5</v>
      </c>
      <c r="BDX6" s="144">
        <v>2851.5</v>
      </c>
      <c r="BDY6" s="144">
        <v>2851.5</v>
      </c>
      <c r="BDZ6" s="144">
        <v>2851.5</v>
      </c>
      <c r="BEA6" s="156">
        <v>2851.5</v>
      </c>
      <c r="BEB6" s="156">
        <v>2851.5</v>
      </c>
      <c r="BEC6" s="156">
        <v>2851.5</v>
      </c>
      <c r="BED6" s="156">
        <v>2851.5</v>
      </c>
      <c r="BEE6" s="156">
        <v>2851.5</v>
      </c>
      <c r="BEF6" s="156">
        <v>2851.5</v>
      </c>
      <c r="BEG6" s="156">
        <v>2851.5</v>
      </c>
      <c r="BEH6" s="156">
        <v>2851.5</v>
      </c>
      <c r="BEI6" s="156">
        <v>2851.5</v>
      </c>
      <c r="BEJ6" s="156">
        <v>2852.5</v>
      </c>
      <c r="BEK6" s="156">
        <v>2851.5</v>
      </c>
      <c r="BEL6" s="156">
        <v>2850</v>
      </c>
      <c r="BEM6" s="156">
        <v>2850</v>
      </c>
      <c r="BEN6" s="156">
        <v>2850.5</v>
      </c>
      <c r="BEO6" s="156">
        <v>2850.5</v>
      </c>
      <c r="BEP6" s="156">
        <v>2850.5</v>
      </c>
      <c r="BEQ6" s="156">
        <v>2850.5</v>
      </c>
      <c r="BER6" s="156">
        <v>2850.5</v>
      </c>
      <c r="BES6" s="156">
        <v>2850.5</v>
      </c>
      <c r="BET6" s="156">
        <v>2850.5</v>
      </c>
      <c r="BEU6" s="156">
        <v>2850.5</v>
      </c>
      <c r="BEV6" s="156">
        <v>2850.5</v>
      </c>
      <c r="BEW6" s="409">
        <v>2850.5</v>
      </c>
      <c r="BEX6" s="409">
        <v>2850.5</v>
      </c>
      <c r="BEY6" s="409">
        <v>2850.5</v>
      </c>
      <c r="BEZ6" s="409">
        <v>2850.5</v>
      </c>
      <c r="BFA6" s="409">
        <v>2850.5</v>
      </c>
      <c r="BFB6" s="409">
        <v>2850</v>
      </c>
      <c r="BFC6" s="409">
        <v>2850</v>
      </c>
      <c r="BFD6" s="409">
        <v>2851</v>
      </c>
      <c r="BFE6" s="409">
        <v>2851</v>
      </c>
      <c r="BFF6" s="409">
        <v>2851.5</v>
      </c>
      <c r="BFG6" s="409">
        <v>2851.5</v>
      </c>
      <c r="BFH6" s="409">
        <v>2851</v>
      </c>
      <c r="BFI6" s="409">
        <v>2850</v>
      </c>
      <c r="BFJ6" s="409">
        <v>2850.5</v>
      </c>
      <c r="BFK6" s="409">
        <v>2850.5</v>
      </c>
      <c r="BFL6" s="409">
        <v>2849</v>
      </c>
      <c r="BFM6" s="409">
        <v>2848.5</v>
      </c>
      <c r="BFN6" s="409">
        <v>2849</v>
      </c>
      <c r="BFO6" s="409">
        <v>2849</v>
      </c>
      <c r="BFP6" s="409">
        <v>2849</v>
      </c>
      <c r="BFQ6" s="409">
        <v>2849.5</v>
      </c>
      <c r="BFR6" s="409">
        <v>2849.5</v>
      </c>
      <c r="BFS6" s="409">
        <v>2850</v>
      </c>
      <c r="BFT6" s="409">
        <v>2850</v>
      </c>
      <c r="BFU6" s="409">
        <v>2849.5</v>
      </c>
      <c r="BFV6" s="409">
        <v>2849.5</v>
      </c>
      <c r="BFW6" s="409">
        <v>2849.5</v>
      </c>
      <c r="BFX6" s="409">
        <v>2849.5</v>
      </c>
      <c r="BFY6" s="409">
        <v>2849.5</v>
      </c>
      <c r="BFZ6" s="409">
        <v>2849.5</v>
      </c>
      <c r="BGA6" s="409">
        <v>2849.5</v>
      </c>
      <c r="BGB6" s="409">
        <v>2849.5</v>
      </c>
      <c r="BGC6" s="409">
        <v>2849.5</v>
      </c>
      <c r="BGD6" s="409">
        <v>2849.5</v>
      </c>
      <c r="BGE6" s="409">
        <v>2849.5</v>
      </c>
      <c r="BGF6" s="409">
        <v>2850</v>
      </c>
      <c r="BGG6" s="409">
        <v>2850</v>
      </c>
      <c r="BGH6" s="409">
        <v>2850</v>
      </c>
      <c r="BGI6" s="409">
        <v>2849.5</v>
      </c>
      <c r="BGJ6" s="409">
        <v>2849</v>
      </c>
      <c r="BGK6" s="409">
        <v>2849.5</v>
      </c>
      <c r="BGL6" s="409">
        <v>2849.5</v>
      </c>
      <c r="BGM6" s="409">
        <v>2849.5</v>
      </c>
      <c r="BGN6" s="409">
        <v>2848.5</v>
      </c>
      <c r="BGO6" s="409">
        <v>2848.5</v>
      </c>
      <c r="BGP6" s="409">
        <v>2849.5</v>
      </c>
      <c r="BGQ6" s="409">
        <v>2849.5</v>
      </c>
      <c r="BGR6" s="409">
        <v>2849</v>
      </c>
      <c r="BGS6" s="409">
        <v>2849</v>
      </c>
      <c r="BGT6" s="409">
        <v>2849</v>
      </c>
      <c r="BGU6" s="409">
        <v>2849</v>
      </c>
      <c r="BGV6" s="409">
        <v>2849</v>
      </c>
      <c r="BGW6" s="409">
        <v>2849</v>
      </c>
      <c r="BGX6" s="409">
        <v>2849.5</v>
      </c>
      <c r="BGY6" s="409">
        <v>2849.5</v>
      </c>
      <c r="BGZ6" s="409">
        <v>2849.5</v>
      </c>
      <c r="BHA6" s="409">
        <v>2849.5</v>
      </c>
      <c r="BHB6" s="409">
        <v>2850.5</v>
      </c>
      <c r="BHC6" s="409">
        <v>2850</v>
      </c>
      <c r="BHD6" s="409">
        <v>2849.5</v>
      </c>
      <c r="BHE6" s="409">
        <v>2849.5</v>
      </c>
      <c r="BHF6" s="409">
        <v>2849.5</v>
      </c>
      <c r="BHG6" s="409">
        <v>2849.5</v>
      </c>
      <c r="BHH6" s="409">
        <v>2849.5</v>
      </c>
      <c r="BHI6" s="409">
        <v>2849.5</v>
      </c>
      <c r="BHJ6" s="409">
        <v>2849.5</v>
      </c>
      <c r="BHK6" s="409">
        <v>2851</v>
      </c>
      <c r="BHL6" s="409">
        <v>2850</v>
      </c>
      <c r="BHM6" s="409">
        <v>2850</v>
      </c>
      <c r="BHN6" s="409">
        <v>2850</v>
      </c>
      <c r="BHO6" s="409">
        <v>2850</v>
      </c>
      <c r="BHP6" s="409">
        <v>2850</v>
      </c>
      <c r="BHQ6" s="409">
        <v>2850</v>
      </c>
      <c r="BHR6" s="409">
        <v>2850</v>
      </c>
      <c r="BHS6" s="409">
        <v>2850</v>
      </c>
      <c r="BHT6" s="409">
        <v>2850</v>
      </c>
      <c r="BHU6" s="409">
        <v>2850</v>
      </c>
      <c r="BHV6" s="409">
        <v>2850</v>
      </c>
      <c r="BHW6" s="409">
        <v>2850</v>
      </c>
      <c r="BHX6" s="409">
        <v>2850</v>
      </c>
      <c r="BHY6" s="409">
        <v>2850</v>
      </c>
      <c r="BHZ6" s="409">
        <v>2850</v>
      </c>
      <c r="BIA6" s="409">
        <v>2850</v>
      </c>
      <c r="BIB6" s="409">
        <v>2850</v>
      </c>
      <c r="BIC6" s="409">
        <v>2850</v>
      </c>
      <c r="BID6" s="409">
        <v>2850</v>
      </c>
      <c r="BIE6" s="409">
        <v>2850</v>
      </c>
      <c r="BIF6" s="409">
        <v>2850</v>
      </c>
      <c r="BIG6" s="409">
        <v>2850</v>
      </c>
      <c r="BIH6" s="409">
        <v>2851.5</v>
      </c>
      <c r="BII6" s="409">
        <v>2851.5</v>
      </c>
      <c r="BIJ6" s="409">
        <v>2851.5</v>
      </c>
      <c r="BIK6" s="409">
        <v>2851.5</v>
      </c>
      <c r="BIL6" s="409">
        <v>2851.5</v>
      </c>
      <c r="BIM6" s="409">
        <v>2851.5</v>
      </c>
      <c r="BIN6" s="409">
        <v>2851.5</v>
      </c>
      <c r="BIO6" s="409">
        <v>2851.5</v>
      </c>
      <c r="BIP6" s="409">
        <v>2849.5</v>
      </c>
      <c r="BIQ6" s="409">
        <v>2851</v>
      </c>
      <c r="BIR6" s="409">
        <v>2850.5</v>
      </c>
      <c r="BIS6" s="409">
        <v>2850.5</v>
      </c>
      <c r="BIT6" s="409">
        <v>2851</v>
      </c>
      <c r="BIU6" s="409">
        <v>2850</v>
      </c>
      <c r="BIV6" s="409">
        <v>2850</v>
      </c>
      <c r="BIW6" s="409">
        <v>2850</v>
      </c>
      <c r="BIX6" s="409">
        <v>2850</v>
      </c>
      <c r="BIY6" s="409">
        <v>2851</v>
      </c>
      <c r="BIZ6" s="409">
        <v>2851</v>
      </c>
      <c r="BJA6" s="409">
        <v>2851.5</v>
      </c>
      <c r="BJB6" s="409">
        <v>2851.5</v>
      </c>
      <c r="BJC6" s="409">
        <v>2851.5</v>
      </c>
      <c r="BJD6" s="409">
        <v>2851.5</v>
      </c>
      <c r="BJE6" s="409">
        <v>2851.5</v>
      </c>
      <c r="BJF6" s="409">
        <v>2851.5</v>
      </c>
      <c r="BJG6" s="409">
        <v>2851</v>
      </c>
      <c r="BJH6" s="409">
        <v>2851.5</v>
      </c>
      <c r="BJI6" s="409">
        <v>2851.5</v>
      </c>
      <c r="BJJ6" s="409">
        <v>2851</v>
      </c>
      <c r="BJK6" s="409">
        <v>2851</v>
      </c>
      <c r="BJL6" s="409">
        <v>2851.5</v>
      </c>
      <c r="BJM6" s="409">
        <v>2851</v>
      </c>
      <c r="BJN6" s="409">
        <v>2851.5</v>
      </c>
      <c r="BJO6" s="409">
        <v>2851.5</v>
      </c>
      <c r="BJP6" s="409">
        <v>2851.5</v>
      </c>
      <c r="BJQ6" s="409">
        <v>2850</v>
      </c>
      <c r="BJR6" s="409">
        <v>2851</v>
      </c>
      <c r="BJS6" s="409">
        <v>2851</v>
      </c>
      <c r="BJT6" s="409">
        <v>2851</v>
      </c>
      <c r="BJU6" s="409">
        <v>2851</v>
      </c>
      <c r="BJV6" s="409">
        <v>2850</v>
      </c>
      <c r="BJW6" s="409">
        <v>2849</v>
      </c>
      <c r="BJX6" s="409">
        <v>2849.5</v>
      </c>
      <c r="BJY6" s="409">
        <v>2849.5</v>
      </c>
      <c r="BJZ6" s="409">
        <v>2850</v>
      </c>
      <c r="BKA6" s="409">
        <v>2849.5</v>
      </c>
      <c r="BKB6" s="409">
        <v>2849.5</v>
      </c>
      <c r="BKC6" s="409">
        <v>2849.5</v>
      </c>
      <c r="BKD6" s="409">
        <v>2849.5</v>
      </c>
      <c r="BKE6" s="409">
        <v>2849.5</v>
      </c>
      <c r="BKF6" s="409">
        <v>2849.5</v>
      </c>
      <c r="BKG6" s="409">
        <v>2849.5</v>
      </c>
      <c r="BKH6" s="409">
        <v>2849.5</v>
      </c>
      <c r="BKI6" s="409">
        <v>2849.5</v>
      </c>
      <c r="BKJ6" s="409">
        <v>2849.5</v>
      </c>
      <c r="BKK6" s="409">
        <v>2850</v>
      </c>
      <c r="BKL6" s="409">
        <v>2848.5</v>
      </c>
      <c r="BKM6" s="409">
        <v>2849.5</v>
      </c>
      <c r="BKN6" s="409">
        <v>2850.5</v>
      </c>
      <c r="BKO6" s="409">
        <v>2851</v>
      </c>
      <c r="BKP6" s="409">
        <v>2850.5</v>
      </c>
      <c r="BKQ6" s="409">
        <v>2849.5</v>
      </c>
      <c r="BKR6" s="409">
        <v>2849.5</v>
      </c>
      <c r="BKS6" s="409">
        <v>2850</v>
      </c>
      <c r="BKT6" s="409">
        <v>2850.5</v>
      </c>
      <c r="BKU6" s="409">
        <v>2850</v>
      </c>
      <c r="BKV6" s="409">
        <v>2849.5</v>
      </c>
      <c r="BKW6" s="409">
        <v>2850</v>
      </c>
      <c r="BKX6" s="409">
        <v>2849.5</v>
      </c>
      <c r="BKY6" s="409">
        <v>2849.5</v>
      </c>
      <c r="BKZ6" s="409">
        <v>2849.5</v>
      </c>
      <c r="BLA6" s="409">
        <v>2849.5</v>
      </c>
      <c r="BLB6" s="409">
        <v>2849.5</v>
      </c>
      <c r="BLC6" s="409">
        <v>2849.5</v>
      </c>
      <c r="BLD6" s="409">
        <v>2848.5</v>
      </c>
      <c r="BLE6" s="409">
        <v>2849.5</v>
      </c>
      <c r="BLF6" s="409">
        <v>2849.5</v>
      </c>
      <c r="BLG6" s="409">
        <v>2849</v>
      </c>
      <c r="BLH6" s="409">
        <v>2849.5</v>
      </c>
      <c r="BLI6" s="409">
        <v>2849.5</v>
      </c>
      <c r="BLJ6" s="409">
        <v>2849.5</v>
      </c>
      <c r="BLK6" s="409">
        <v>2849.5</v>
      </c>
      <c r="BLL6" s="409">
        <v>2849</v>
      </c>
      <c r="BLM6" s="409">
        <v>2849.5</v>
      </c>
      <c r="BLN6" s="409">
        <v>2850</v>
      </c>
      <c r="BLO6" s="409">
        <v>2849.5</v>
      </c>
      <c r="BLP6" s="409">
        <v>2849.5</v>
      </c>
      <c r="BLQ6" s="409">
        <v>2849.5</v>
      </c>
      <c r="BLR6" s="409">
        <v>2849</v>
      </c>
      <c r="BLS6" s="409">
        <v>2849</v>
      </c>
      <c r="BLT6" s="409">
        <v>2849.5</v>
      </c>
      <c r="BLU6" s="409">
        <v>2849.5</v>
      </c>
      <c r="BLV6" s="409">
        <v>2849</v>
      </c>
      <c r="BLW6" s="409">
        <v>2849.5</v>
      </c>
      <c r="BLX6" s="409">
        <v>2849.5</v>
      </c>
      <c r="BLY6" s="409">
        <v>2849.5</v>
      </c>
      <c r="BLZ6" s="409">
        <v>2849</v>
      </c>
      <c r="BMA6" s="409">
        <v>2849.5</v>
      </c>
      <c r="BMB6" s="409">
        <v>2849.5</v>
      </c>
      <c r="BMC6" s="409">
        <v>2849</v>
      </c>
      <c r="BMD6" s="409">
        <v>2849</v>
      </c>
      <c r="BME6" s="409">
        <v>2849.5</v>
      </c>
      <c r="BMF6" s="409">
        <v>2851</v>
      </c>
      <c r="BMG6" s="409">
        <v>2850</v>
      </c>
      <c r="BMH6" s="409">
        <v>2850</v>
      </c>
      <c r="BMI6" s="409">
        <v>2849.5</v>
      </c>
      <c r="BMJ6" s="409">
        <v>2849.5</v>
      </c>
      <c r="BMK6" s="409">
        <v>2849.5</v>
      </c>
      <c r="BML6" s="409">
        <v>2850</v>
      </c>
      <c r="BMM6" s="409">
        <v>2850</v>
      </c>
      <c r="BMN6" s="409">
        <v>2850.5</v>
      </c>
      <c r="BMO6" s="409">
        <v>2851</v>
      </c>
      <c r="BMP6" s="409">
        <v>2850.5</v>
      </c>
      <c r="BMQ6" s="409">
        <v>2851</v>
      </c>
      <c r="BMR6" s="409">
        <v>2851</v>
      </c>
      <c r="BMS6" s="409">
        <v>2851</v>
      </c>
      <c r="BMT6" s="409">
        <v>2851</v>
      </c>
      <c r="BMU6" s="409">
        <v>2851</v>
      </c>
      <c r="BMV6" s="409">
        <v>2851</v>
      </c>
      <c r="BMW6" s="409">
        <v>2851</v>
      </c>
      <c r="BMX6" s="409">
        <v>2851.5</v>
      </c>
      <c r="BMY6" s="409">
        <v>2851</v>
      </c>
      <c r="BMZ6" s="409">
        <v>2851</v>
      </c>
      <c r="BNA6" s="409">
        <v>2852</v>
      </c>
      <c r="BNB6" s="409">
        <v>2852</v>
      </c>
      <c r="BNC6" s="409">
        <v>2852</v>
      </c>
      <c r="BND6" s="409">
        <v>2852</v>
      </c>
      <c r="BNE6" s="409">
        <v>2851</v>
      </c>
      <c r="BNF6" s="409">
        <v>2851</v>
      </c>
      <c r="BNG6" s="409">
        <v>2851</v>
      </c>
      <c r="BNH6" s="409">
        <v>2852</v>
      </c>
      <c r="BNI6" s="409">
        <v>2852</v>
      </c>
      <c r="BNJ6" s="409">
        <v>2852</v>
      </c>
      <c r="BNK6" s="409">
        <v>2852</v>
      </c>
      <c r="BNL6" s="409">
        <v>2852</v>
      </c>
      <c r="BNM6" s="409">
        <v>2852</v>
      </c>
      <c r="BNN6" s="409">
        <v>2851</v>
      </c>
      <c r="BNO6" s="409">
        <v>2851.5</v>
      </c>
      <c r="BNP6" s="409">
        <v>2852</v>
      </c>
      <c r="BNQ6" s="409">
        <v>2852</v>
      </c>
      <c r="BNR6" s="409">
        <v>2852</v>
      </c>
      <c r="BNS6" s="409">
        <v>2852</v>
      </c>
      <c r="BNT6" s="409">
        <v>2852</v>
      </c>
      <c r="BNU6" s="409">
        <v>2853</v>
      </c>
      <c r="BNV6" s="409">
        <v>2853</v>
      </c>
      <c r="BNW6" s="409">
        <v>2853</v>
      </c>
      <c r="BNX6" s="409">
        <v>2853</v>
      </c>
      <c r="BNY6" s="409">
        <v>2853</v>
      </c>
      <c r="BNZ6" s="409">
        <v>2853</v>
      </c>
      <c r="BOA6" s="409">
        <v>2852</v>
      </c>
      <c r="BOB6" s="409">
        <v>2852</v>
      </c>
      <c r="BOC6" s="409">
        <v>2852</v>
      </c>
      <c r="BOD6" s="409">
        <v>2852</v>
      </c>
      <c r="BOE6" s="409">
        <v>2852</v>
      </c>
      <c r="BOF6" s="409">
        <v>2852</v>
      </c>
      <c r="BOG6" s="409">
        <v>2852</v>
      </c>
      <c r="BOH6" s="409">
        <v>2852.5</v>
      </c>
      <c r="BOI6" s="409">
        <v>2852</v>
      </c>
      <c r="BOJ6" s="409">
        <v>2853</v>
      </c>
      <c r="BOK6" s="409">
        <v>2852.5</v>
      </c>
      <c r="BOL6" s="409">
        <v>2853</v>
      </c>
      <c r="BOM6" s="409">
        <v>2853</v>
      </c>
      <c r="BON6" s="409">
        <v>2853</v>
      </c>
      <c r="BOO6" s="409">
        <v>2853</v>
      </c>
      <c r="BOP6" s="409">
        <v>2853</v>
      </c>
      <c r="BOQ6" s="409">
        <v>2853</v>
      </c>
      <c r="BOR6" s="409">
        <v>2852</v>
      </c>
      <c r="BOS6" s="409">
        <v>2852.5</v>
      </c>
      <c r="BOT6" s="409">
        <v>2852</v>
      </c>
      <c r="BOU6" s="409">
        <v>2853</v>
      </c>
      <c r="BOV6" s="409">
        <v>2853</v>
      </c>
      <c r="BOW6" s="409">
        <v>2852</v>
      </c>
      <c r="BOX6" s="409">
        <v>2853</v>
      </c>
      <c r="BOY6" s="409">
        <v>2853</v>
      </c>
      <c r="BOZ6" s="409">
        <v>2852</v>
      </c>
      <c r="BPA6" s="409">
        <v>2851.5</v>
      </c>
      <c r="BPB6" s="409">
        <v>2852</v>
      </c>
      <c r="BPC6" s="409">
        <v>2852</v>
      </c>
      <c r="BPD6" s="409">
        <v>2851.5</v>
      </c>
      <c r="BPE6" s="409">
        <v>2853.5</v>
      </c>
      <c r="BPF6" s="409">
        <v>2853.5</v>
      </c>
      <c r="BPG6" s="409">
        <v>2856.5</v>
      </c>
      <c r="BPH6" s="409">
        <v>2856.5</v>
      </c>
      <c r="BPI6" s="409">
        <v>2855.5</v>
      </c>
      <c r="BPJ6" s="409">
        <v>2857</v>
      </c>
      <c r="BPK6" s="409">
        <v>2859</v>
      </c>
      <c r="BPL6" s="409">
        <v>2862.5</v>
      </c>
      <c r="BPM6" s="409">
        <v>2862.5</v>
      </c>
      <c r="BPN6" s="409">
        <v>2864.5</v>
      </c>
      <c r="BPO6" s="409">
        <v>2864.5</v>
      </c>
      <c r="BPP6" s="409">
        <v>2865.5</v>
      </c>
      <c r="BPQ6" s="409">
        <v>2867.5</v>
      </c>
      <c r="BPR6" s="409">
        <v>2868</v>
      </c>
      <c r="BPS6" s="409">
        <v>2868.5</v>
      </c>
      <c r="BPT6" s="409">
        <v>2868.5</v>
      </c>
      <c r="BPU6" s="409">
        <v>2871.5</v>
      </c>
      <c r="BPV6" s="409">
        <v>2872.5</v>
      </c>
      <c r="BPW6" s="409">
        <v>2877.5</v>
      </c>
      <c r="BPX6" s="409">
        <v>2880</v>
      </c>
      <c r="BPY6" s="409">
        <v>2883</v>
      </c>
      <c r="BPZ6" s="409">
        <v>2890</v>
      </c>
      <c r="BQA6" s="409">
        <v>2895</v>
      </c>
      <c r="BQB6" s="409">
        <v>2883</v>
      </c>
      <c r="BQC6" s="409">
        <v>2887.5</v>
      </c>
      <c r="BQD6" s="409">
        <v>2897.5</v>
      </c>
      <c r="BQE6" s="409">
        <v>2902.5</v>
      </c>
      <c r="BQF6" s="409">
        <v>2912.5</v>
      </c>
      <c r="BQG6" s="409">
        <v>2920</v>
      </c>
      <c r="BQH6" s="409">
        <v>2935</v>
      </c>
      <c r="BQI6" s="409">
        <v>2980</v>
      </c>
      <c r="BQJ6" s="409">
        <v>2960</v>
      </c>
      <c r="BQK6" s="409">
        <v>2965</v>
      </c>
      <c r="BQL6" s="409">
        <v>2990</v>
      </c>
      <c r="BQM6" s="409">
        <v>3000</v>
      </c>
      <c r="BQN6" s="409">
        <v>3035</v>
      </c>
      <c r="BQO6" s="409">
        <v>3100</v>
      </c>
      <c r="BQP6" s="409">
        <v>3120</v>
      </c>
      <c r="BQQ6" s="409">
        <v>3145</v>
      </c>
      <c r="BQR6" s="409">
        <v>3170</v>
      </c>
      <c r="BQS6" s="409">
        <v>3175</v>
      </c>
      <c r="BQT6" s="409">
        <v>3195</v>
      </c>
      <c r="BQU6" s="409">
        <v>3125</v>
      </c>
      <c r="BQV6" s="409">
        <v>3125</v>
      </c>
      <c r="BQW6" s="409">
        <v>3155</v>
      </c>
      <c r="BQX6" s="409">
        <v>3170</v>
      </c>
      <c r="BQY6" s="409">
        <v>3165</v>
      </c>
      <c r="BQZ6" s="409">
        <v>3175</v>
      </c>
      <c r="BRA6" s="409">
        <v>3177.5</v>
      </c>
      <c r="BRB6" s="409">
        <v>3125</v>
      </c>
      <c r="BRC6" s="409">
        <v>3145</v>
      </c>
      <c r="BRD6" s="409">
        <v>3140</v>
      </c>
      <c r="BRE6" s="409">
        <v>3130</v>
      </c>
      <c r="BRF6" s="409">
        <v>3110</v>
      </c>
      <c r="BRG6" s="409">
        <v>3090</v>
      </c>
      <c r="BRH6" s="409">
        <v>3110</v>
      </c>
      <c r="BRI6" s="409">
        <v>3090</v>
      </c>
      <c r="BRJ6" s="409">
        <v>3090</v>
      </c>
      <c r="BRK6" s="409">
        <v>3107.5</v>
      </c>
      <c r="BRL6" s="409">
        <v>3110</v>
      </c>
      <c r="BRM6" s="409">
        <v>3112.5</v>
      </c>
      <c r="BRN6" s="409">
        <v>3110</v>
      </c>
      <c r="BRO6" s="409">
        <v>3090</v>
      </c>
      <c r="BRP6" s="409">
        <v>3106</v>
      </c>
      <c r="BRQ6" s="409">
        <v>3097.5</v>
      </c>
      <c r="BRR6" s="409">
        <v>3107.5</v>
      </c>
      <c r="BRS6" s="409">
        <v>3108.5</v>
      </c>
      <c r="BRT6" s="409">
        <v>3105</v>
      </c>
      <c r="BRU6" s="409">
        <v>3110</v>
      </c>
      <c r="BRV6" s="409">
        <v>3120</v>
      </c>
      <c r="BRW6" s="409">
        <v>3125</v>
      </c>
      <c r="BRX6" s="409">
        <v>3130</v>
      </c>
      <c r="BRY6" s="409">
        <v>3130</v>
      </c>
      <c r="BRZ6" s="409">
        <v>3131.5</v>
      </c>
      <c r="BSA6" s="409">
        <v>3131.5</v>
      </c>
      <c r="BSB6" s="409">
        <v>3132.5</v>
      </c>
      <c r="BSC6" s="409">
        <v>3130.5</v>
      </c>
      <c r="BSD6" s="409">
        <v>3127.5</v>
      </c>
      <c r="BSE6" s="409">
        <v>3127.5</v>
      </c>
      <c r="BSF6" s="409">
        <v>3124</v>
      </c>
      <c r="BSG6" s="409">
        <v>3124</v>
      </c>
      <c r="BSH6" s="409">
        <v>3121.5</v>
      </c>
      <c r="BSI6" s="409">
        <v>3122.5</v>
      </c>
      <c r="BSJ6" s="409">
        <v>3122.5</v>
      </c>
      <c r="BSK6" s="409">
        <v>3127</v>
      </c>
      <c r="BSL6" s="409">
        <v>3125.5</v>
      </c>
      <c r="BSM6" s="409">
        <v>3124.5</v>
      </c>
      <c r="BSN6" s="409">
        <v>3125.5</v>
      </c>
      <c r="BSO6" s="409">
        <v>3125</v>
      </c>
      <c r="BSP6" s="409">
        <v>3124</v>
      </c>
      <c r="BSQ6" s="409">
        <v>3124</v>
      </c>
      <c r="BSR6" s="409">
        <v>3125</v>
      </c>
      <c r="BSS6" s="409">
        <v>3125</v>
      </c>
      <c r="BST6" s="409">
        <v>3124.5</v>
      </c>
      <c r="BSU6" s="409">
        <v>3125</v>
      </c>
      <c r="BSV6" s="409">
        <v>3125</v>
      </c>
      <c r="BSW6" s="409">
        <v>3129</v>
      </c>
      <c r="BSX6" s="409">
        <v>3135</v>
      </c>
      <c r="BSY6" s="409">
        <v>3144</v>
      </c>
      <c r="BSZ6" s="409">
        <v>3153.5</v>
      </c>
      <c r="BTA6" s="409">
        <v>3155</v>
      </c>
      <c r="BTB6" s="409">
        <v>3150</v>
      </c>
      <c r="BTC6" s="409">
        <v>3147.5</v>
      </c>
      <c r="BTD6" s="409">
        <v>3151</v>
      </c>
      <c r="BTE6" s="409">
        <v>3157.5</v>
      </c>
      <c r="BTF6" s="409">
        <v>3162.5</v>
      </c>
      <c r="BTG6" s="409">
        <v>3172.5</v>
      </c>
      <c r="BTH6" s="409">
        <v>3163.5</v>
      </c>
      <c r="BTI6" s="409">
        <v>3165</v>
      </c>
      <c r="BTJ6" s="409">
        <v>3162.5</v>
      </c>
      <c r="BTK6" s="409">
        <v>3177.5</v>
      </c>
      <c r="BTL6" s="409">
        <v>3172.5</v>
      </c>
      <c r="BTM6" s="409">
        <v>3180</v>
      </c>
      <c r="BTN6" s="409">
        <v>3177.5</v>
      </c>
      <c r="BTO6" s="409">
        <v>3176.5</v>
      </c>
      <c r="BTP6" s="409">
        <v>3181.5</v>
      </c>
      <c r="BTQ6" s="409">
        <v>3187.5</v>
      </c>
      <c r="BTR6" s="409">
        <v>3186.5</v>
      </c>
      <c r="BTS6" s="409">
        <v>3185</v>
      </c>
      <c r="BTT6" s="409">
        <v>3193.5</v>
      </c>
      <c r="BTU6" s="409">
        <v>3203</v>
      </c>
      <c r="BTV6" s="409">
        <v>3206.5</v>
      </c>
      <c r="BTW6" s="409">
        <v>3206.5</v>
      </c>
      <c r="BTX6" s="409">
        <v>3204</v>
      </c>
      <c r="BTY6" s="409">
        <v>3195</v>
      </c>
      <c r="BTZ6" s="409">
        <v>3195</v>
      </c>
      <c r="BUA6" s="409">
        <v>3193.5</v>
      </c>
      <c r="BUB6" s="409">
        <v>3200</v>
      </c>
      <c r="BUC6" s="409">
        <v>3194</v>
      </c>
      <c r="BUD6" s="409">
        <v>3199</v>
      </c>
      <c r="BUE6" s="409">
        <v>3204</v>
      </c>
      <c r="BUF6" s="409">
        <v>3212.5</v>
      </c>
      <c r="BUG6" s="409">
        <v>3210</v>
      </c>
      <c r="BUH6" s="409">
        <v>3211.5</v>
      </c>
      <c r="BUI6" s="409">
        <v>3210</v>
      </c>
      <c r="BUJ6" s="409">
        <v>3209</v>
      </c>
      <c r="BUK6" s="409">
        <v>3211.5</v>
      </c>
      <c r="BUL6" s="409">
        <v>3215.5</v>
      </c>
      <c r="BUM6" s="409">
        <v>3215.5</v>
      </c>
      <c r="BUN6" s="409">
        <v>3218.5</v>
      </c>
      <c r="BUO6" s="409">
        <v>3227.5</v>
      </c>
      <c r="BUP6" s="409">
        <v>3225</v>
      </c>
      <c r="BUQ6" s="409">
        <v>3235</v>
      </c>
      <c r="BUR6" s="409">
        <v>3240</v>
      </c>
      <c r="BUS6" s="409">
        <v>3235</v>
      </c>
      <c r="BUT6" s="409">
        <v>3240</v>
      </c>
      <c r="BUU6" s="409">
        <v>3257</v>
      </c>
      <c r="BUV6" s="409">
        <v>3260.5</v>
      </c>
      <c r="BUW6" s="409">
        <v>3271</v>
      </c>
      <c r="BUX6" s="409">
        <v>3290</v>
      </c>
      <c r="BUY6" s="409">
        <v>3325</v>
      </c>
      <c r="BUZ6" s="409">
        <v>3340</v>
      </c>
      <c r="BVA6" s="409">
        <v>3390</v>
      </c>
      <c r="BVB6" s="409">
        <v>3410</v>
      </c>
      <c r="BVC6" s="409">
        <v>3427.5</v>
      </c>
      <c r="BVD6" s="409">
        <v>3424</v>
      </c>
      <c r="BVE6" s="409">
        <v>3400</v>
      </c>
      <c r="BVF6" s="409">
        <v>3425</v>
      </c>
      <c r="BVG6" s="409">
        <v>3450</v>
      </c>
      <c r="BVH6" s="409">
        <v>3470</v>
      </c>
      <c r="BVI6" s="409">
        <v>3494</v>
      </c>
      <c r="BVJ6" s="409">
        <v>3550</v>
      </c>
      <c r="BVK6" s="409">
        <v>3535</v>
      </c>
      <c r="BVL6" s="409">
        <v>3505</v>
      </c>
      <c r="BVM6" s="409">
        <v>3485</v>
      </c>
      <c r="BVN6" s="409">
        <v>3445</v>
      </c>
      <c r="BVO6" s="409">
        <v>3440</v>
      </c>
      <c r="BVP6" s="409">
        <v>3465</v>
      </c>
      <c r="BVQ6" s="409">
        <v>3470</v>
      </c>
      <c r="BVR6" s="409">
        <v>3444</v>
      </c>
      <c r="BVS6" s="409">
        <v>3435</v>
      </c>
      <c r="BVT6" s="409">
        <v>3440</v>
      </c>
      <c r="BVU6" s="409">
        <v>3430</v>
      </c>
      <c r="BVV6" s="409">
        <v>3422.5</v>
      </c>
      <c r="BVW6" s="409">
        <v>3417.5</v>
      </c>
      <c r="BVX6" s="409">
        <v>3416</v>
      </c>
      <c r="BVY6" s="409">
        <v>3400</v>
      </c>
      <c r="BVZ6" s="409">
        <v>3412.5</v>
      </c>
      <c r="BWA6" s="409">
        <v>3405</v>
      </c>
      <c r="BWB6" s="409">
        <v>3413</v>
      </c>
      <c r="BWC6" s="409">
        <v>3410</v>
      </c>
      <c r="BWD6" s="409">
        <v>3415</v>
      </c>
      <c r="BWE6" s="409">
        <v>3414</v>
      </c>
      <c r="BWF6" s="409">
        <v>3407.5</v>
      </c>
      <c r="BWG6" s="409">
        <v>3415</v>
      </c>
      <c r="BWH6" s="409">
        <v>3417.5</v>
      </c>
      <c r="BWI6" s="409">
        <v>3421.5</v>
      </c>
      <c r="BWJ6" s="409">
        <v>3420</v>
      </c>
      <c r="BWK6" s="409">
        <v>3420</v>
      </c>
      <c r="BWL6" s="409">
        <v>3419</v>
      </c>
      <c r="BWM6" s="409">
        <v>3427.5</v>
      </c>
      <c r="BWN6" s="409">
        <v>3427.5</v>
      </c>
      <c r="BWO6" s="409">
        <v>3427</v>
      </c>
      <c r="BWP6" s="409">
        <v>3427.5</v>
      </c>
      <c r="BWQ6" s="409">
        <v>3440</v>
      </c>
      <c r="BWR6" s="409">
        <v>3440</v>
      </c>
      <c r="BWS6" s="409">
        <v>3441</v>
      </c>
      <c r="BWT6" s="409">
        <v>3430</v>
      </c>
      <c r="BWU6" s="409">
        <v>3435</v>
      </c>
      <c r="BWV6" s="409">
        <v>3427.5</v>
      </c>
      <c r="BWW6" s="409">
        <v>3429</v>
      </c>
      <c r="BWX6" s="409">
        <v>3434</v>
      </c>
      <c r="BWY6" s="409">
        <v>3445</v>
      </c>
      <c r="BWZ6" s="409">
        <v>3440</v>
      </c>
      <c r="BXA6" s="409">
        <v>3439</v>
      </c>
      <c r="BXB6" s="409">
        <v>3440</v>
      </c>
      <c r="BXC6" s="409">
        <v>3440</v>
      </c>
      <c r="BXD6" s="409">
        <v>3440</v>
      </c>
      <c r="BXE6" s="409">
        <v>3442.5</v>
      </c>
      <c r="BXF6" s="409">
        <v>3442.5</v>
      </c>
      <c r="BXG6" s="409">
        <v>3443</v>
      </c>
      <c r="BXH6" s="409">
        <v>3444.5</v>
      </c>
      <c r="BXI6" s="409">
        <v>3444.5</v>
      </c>
      <c r="BXJ6" s="409">
        <v>3448.5</v>
      </c>
      <c r="BXK6" s="409">
        <v>3448</v>
      </c>
      <c r="BXL6" s="409">
        <v>3449.5</v>
      </c>
      <c r="BXM6" s="409">
        <v>3449.5</v>
      </c>
      <c r="BXN6" s="409">
        <v>3448.5</v>
      </c>
      <c r="BXO6" s="409">
        <v>3455</v>
      </c>
      <c r="BXP6" s="409">
        <v>3456</v>
      </c>
      <c r="BXQ6" s="409">
        <v>3458</v>
      </c>
      <c r="BXR6" s="409">
        <v>3467.5</v>
      </c>
      <c r="BXS6" s="409">
        <v>3460</v>
      </c>
      <c r="BXT6" s="409">
        <v>3464</v>
      </c>
      <c r="BXU6" s="409">
        <v>3461.5</v>
      </c>
      <c r="BXV6" s="409">
        <v>3462.5</v>
      </c>
      <c r="BXW6" s="409">
        <v>3469</v>
      </c>
      <c r="BXX6" s="409">
        <v>3470</v>
      </c>
      <c r="BXY6" s="409">
        <v>3470</v>
      </c>
      <c r="BXZ6" s="409">
        <v>3470</v>
      </c>
      <c r="BYA6" s="409">
        <v>3470</v>
      </c>
      <c r="BYB6" s="409">
        <v>3470</v>
      </c>
      <c r="BYC6" s="409">
        <v>3470</v>
      </c>
      <c r="BYD6" s="409">
        <v>3470</v>
      </c>
      <c r="BYE6" s="409">
        <v>3475</v>
      </c>
      <c r="BYF6" s="409">
        <v>3475</v>
      </c>
      <c r="BYG6" s="409">
        <v>3480</v>
      </c>
      <c r="BYH6" s="409">
        <v>3480</v>
      </c>
      <c r="BYI6" s="409">
        <v>3481</v>
      </c>
      <c r="BYJ6" s="409">
        <v>3480</v>
      </c>
      <c r="BYK6" s="409">
        <v>3482.5</v>
      </c>
      <c r="BYL6" s="409">
        <v>3487.5</v>
      </c>
      <c r="BYM6" s="409">
        <v>3490</v>
      </c>
      <c r="BYN6" s="409">
        <v>3488</v>
      </c>
      <c r="BYO6" s="409">
        <v>3497.5</v>
      </c>
      <c r="BYP6" s="409">
        <v>3504</v>
      </c>
      <c r="BYQ6" s="409">
        <v>3502.5</v>
      </c>
      <c r="BYR6" s="409">
        <v>3497.5</v>
      </c>
      <c r="BYS6" s="409">
        <v>3500</v>
      </c>
      <c r="BYT6" s="409">
        <v>3507.5</v>
      </c>
      <c r="BYU6" s="409">
        <v>3508.5</v>
      </c>
      <c r="BYV6" s="409">
        <v>3513</v>
      </c>
      <c r="BYW6" s="409">
        <v>3512.5</v>
      </c>
      <c r="BYX6" s="409">
        <v>3509</v>
      </c>
      <c r="BYY6" s="409">
        <v>3508.5</v>
      </c>
      <c r="BYZ6" s="409">
        <v>3510</v>
      </c>
      <c r="BZA6" s="409">
        <v>3512.5</v>
      </c>
      <c r="BZB6" s="409">
        <v>3517.5</v>
      </c>
      <c r="BZC6" s="409">
        <v>3517.5</v>
      </c>
      <c r="BZD6" s="409">
        <v>3518.5</v>
      </c>
      <c r="BZE6" s="409">
        <v>3519.5</v>
      </c>
      <c r="BZF6" s="409">
        <v>3524</v>
      </c>
      <c r="BZG6" s="409">
        <v>3525.5</v>
      </c>
      <c r="BZH6" s="409">
        <v>3525.5</v>
      </c>
      <c r="BZI6" s="409">
        <v>3529</v>
      </c>
      <c r="BZJ6" s="409">
        <v>3527.5</v>
      </c>
      <c r="BZK6" s="409">
        <v>3528.5</v>
      </c>
      <c r="BZL6" s="409">
        <v>3532.5</v>
      </c>
      <c r="BZM6" s="409">
        <v>3532.5</v>
      </c>
      <c r="BZN6" s="409">
        <v>3532.5</v>
      </c>
      <c r="BZO6" s="409">
        <v>3532.5</v>
      </c>
      <c r="BZP6" s="409">
        <v>3530</v>
      </c>
      <c r="BZQ6" s="409">
        <v>3530</v>
      </c>
      <c r="BZR6" s="409">
        <v>3531.5</v>
      </c>
      <c r="BZS6" s="409">
        <v>3532.5</v>
      </c>
      <c r="BZT6" s="409">
        <v>3532.5</v>
      </c>
      <c r="BZU6" s="409">
        <v>3529.5</v>
      </c>
      <c r="BZV6" s="409">
        <v>3529</v>
      </c>
      <c r="BZW6" s="409">
        <v>3528</v>
      </c>
      <c r="BZX6" s="409">
        <v>3528.5</v>
      </c>
      <c r="BZY6" s="409">
        <v>3529.5</v>
      </c>
      <c r="BZZ6" s="409">
        <v>3529.5</v>
      </c>
      <c r="CAA6" s="409">
        <v>3525.5</v>
      </c>
      <c r="CAB6" s="409">
        <v>3523.5</v>
      </c>
      <c r="CAC6" s="409">
        <v>3522.5</v>
      </c>
      <c r="CAD6" s="409">
        <v>3518.5</v>
      </c>
      <c r="CAE6" s="409">
        <v>3517.5</v>
      </c>
      <c r="CAF6" s="409">
        <v>3517.5</v>
      </c>
      <c r="CAG6" s="409">
        <v>3515.5</v>
      </c>
      <c r="CAH6" s="409">
        <v>3515</v>
      </c>
      <c r="CAI6" s="409">
        <v>3510.5</v>
      </c>
      <c r="CAJ6" s="409">
        <v>3505</v>
      </c>
      <c r="CAK6" s="409">
        <v>3505</v>
      </c>
      <c r="CAL6" s="409">
        <v>3500</v>
      </c>
      <c r="CAM6" s="409">
        <v>3500</v>
      </c>
      <c r="CAN6" s="409">
        <v>3500</v>
      </c>
      <c r="CAO6" s="409">
        <v>3497.5</v>
      </c>
      <c r="CAP6" s="409">
        <v>3489</v>
      </c>
      <c r="CAQ6" s="409">
        <v>3490</v>
      </c>
      <c r="CAR6" s="409">
        <v>3487.5</v>
      </c>
      <c r="CAS6" s="409">
        <v>3488.5</v>
      </c>
      <c r="CAT6" s="409">
        <v>3488.5</v>
      </c>
      <c r="CAU6" s="409">
        <v>3485</v>
      </c>
      <c r="CAV6" s="409">
        <v>3482.5</v>
      </c>
      <c r="CAW6" s="409">
        <v>3483.5</v>
      </c>
      <c r="CAX6" s="409">
        <v>3478.5</v>
      </c>
      <c r="CAY6" s="409">
        <v>3475</v>
      </c>
      <c r="CAZ6" s="409">
        <v>3475</v>
      </c>
      <c r="CBA6" s="409">
        <v>3469</v>
      </c>
      <c r="CBB6" s="409">
        <v>3467.5</v>
      </c>
      <c r="CBC6" s="409">
        <v>3470</v>
      </c>
      <c r="CBD6" s="409">
        <v>3473.5</v>
      </c>
      <c r="CBE6" s="409">
        <v>3471</v>
      </c>
      <c r="CBF6" s="409">
        <v>3463.5</v>
      </c>
      <c r="CBG6" s="409">
        <v>3467.5</v>
      </c>
      <c r="CBH6" s="409">
        <v>3465</v>
      </c>
      <c r="CBI6" s="409">
        <v>3462.5</v>
      </c>
      <c r="CBJ6" s="409">
        <v>3461</v>
      </c>
      <c r="CBK6" s="409">
        <v>3459</v>
      </c>
      <c r="CBL6" s="409">
        <v>3459</v>
      </c>
      <c r="CBM6" s="409">
        <v>3459.5</v>
      </c>
      <c r="CBN6" s="409">
        <v>3459</v>
      </c>
      <c r="CBO6" s="409">
        <v>3459</v>
      </c>
      <c r="CBP6" s="409">
        <v>3455</v>
      </c>
      <c r="CBQ6" s="409">
        <v>3450</v>
      </c>
      <c r="CBR6" s="409">
        <v>3451</v>
      </c>
      <c r="CBS6" s="409">
        <v>3450</v>
      </c>
      <c r="CBT6" s="409">
        <v>3450</v>
      </c>
      <c r="CBU6" s="409">
        <v>3444</v>
      </c>
      <c r="CBV6" s="409">
        <v>3444</v>
      </c>
      <c r="CBW6" s="409">
        <v>3444</v>
      </c>
      <c r="CBX6" s="409">
        <v>3444</v>
      </c>
      <c r="CBY6" s="409">
        <v>3445</v>
      </c>
      <c r="CBZ6" s="409">
        <v>3443.5</v>
      </c>
      <c r="CCA6" s="409">
        <v>3444</v>
      </c>
      <c r="CCB6" s="409">
        <v>3444</v>
      </c>
      <c r="CCC6" s="409">
        <v>3444</v>
      </c>
      <c r="CCD6" s="409">
        <v>3438.5</v>
      </c>
      <c r="CCE6" s="409">
        <v>3438.5</v>
      </c>
      <c r="CCF6" s="409">
        <v>3438.5</v>
      </c>
      <c r="CCG6" s="409">
        <v>3440</v>
      </c>
      <c r="CCH6" s="409">
        <v>3438.5</v>
      </c>
      <c r="CCI6" s="409">
        <v>3435</v>
      </c>
      <c r="CCJ6" s="409">
        <v>3435</v>
      </c>
      <c r="CCK6" s="409">
        <v>3433.5</v>
      </c>
      <c r="CCL6" s="409">
        <v>3435.5</v>
      </c>
      <c r="CCM6" s="409">
        <v>3435.5</v>
      </c>
      <c r="CCN6" s="409">
        <v>3430</v>
      </c>
      <c r="CCO6" s="409">
        <v>3430</v>
      </c>
      <c r="CCP6" s="409">
        <v>3434</v>
      </c>
      <c r="CCQ6" s="409">
        <v>3433.5</v>
      </c>
      <c r="CCR6" s="409">
        <v>3432.5</v>
      </c>
      <c r="CCS6" s="409">
        <v>3433.5</v>
      </c>
      <c r="CCT6" s="409">
        <v>3433</v>
      </c>
      <c r="CCU6" s="409">
        <v>3437</v>
      </c>
      <c r="CCV6" s="409">
        <v>3440.5</v>
      </c>
      <c r="CCW6" s="409">
        <v>3445</v>
      </c>
      <c r="CCX6" s="409">
        <v>3440</v>
      </c>
      <c r="CCY6" s="409">
        <v>3442</v>
      </c>
      <c r="CCZ6" s="409">
        <v>3445.5</v>
      </c>
      <c r="CDA6" s="409">
        <v>3451.5</v>
      </c>
      <c r="CDB6" s="409">
        <v>3454.5</v>
      </c>
      <c r="CDC6" s="409">
        <v>3455.5</v>
      </c>
      <c r="CDD6" s="409">
        <v>3453.5</v>
      </c>
      <c r="CDE6" s="409">
        <v>3453</v>
      </c>
      <c r="CDF6" s="409">
        <v>3452.5</v>
      </c>
      <c r="CDG6" s="409">
        <v>3453</v>
      </c>
      <c r="CDH6" s="409">
        <v>3458.5</v>
      </c>
      <c r="CDI6" s="409">
        <v>3458.5</v>
      </c>
      <c r="CDJ6" s="409">
        <v>3470</v>
      </c>
      <c r="CDK6" s="409">
        <v>3470</v>
      </c>
      <c r="CDL6" s="409">
        <v>3470</v>
      </c>
      <c r="CDM6" s="409">
        <v>3470.5</v>
      </c>
      <c r="CDN6" s="409">
        <v>3471</v>
      </c>
      <c r="CDO6" s="409">
        <v>3472.5</v>
      </c>
      <c r="CDP6" s="409">
        <v>3473</v>
      </c>
      <c r="CDQ6" s="409">
        <v>3474.5</v>
      </c>
      <c r="CDR6" s="409">
        <v>3476.5</v>
      </c>
      <c r="CDS6" s="409">
        <v>3474</v>
      </c>
      <c r="CDT6" s="409">
        <v>3473</v>
      </c>
      <c r="CDU6" s="409">
        <v>3477</v>
      </c>
      <c r="CDV6" s="409">
        <v>3477.5</v>
      </c>
      <c r="CDW6" s="409">
        <v>3474</v>
      </c>
      <c r="CDX6" s="409">
        <v>3475</v>
      </c>
      <c r="CDY6" s="409">
        <v>3475.5</v>
      </c>
      <c r="CDZ6" s="409">
        <v>3475.5</v>
      </c>
      <c r="CEA6" s="409">
        <v>3476</v>
      </c>
      <c r="CEB6" s="409">
        <v>3473</v>
      </c>
      <c r="CEC6" s="409">
        <v>3475</v>
      </c>
      <c r="CED6" s="409">
        <v>3475</v>
      </c>
      <c r="CEE6" s="409">
        <v>3473.5</v>
      </c>
      <c r="CEF6" s="409">
        <v>3473</v>
      </c>
      <c r="CEG6" s="409">
        <v>3472.5</v>
      </c>
      <c r="CEH6" s="409">
        <v>3472.5</v>
      </c>
      <c r="CEI6" s="409">
        <v>3472.5</v>
      </c>
      <c r="CEJ6" s="409">
        <v>3472</v>
      </c>
      <c r="CEK6" s="409">
        <v>3467.5</v>
      </c>
      <c r="CEL6" s="409">
        <v>3467.5</v>
      </c>
      <c r="CEM6" s="409">
        <v>3472.5</v>
      </c>
      <c r="CEN6" s="409">
        <v>3467.5</v>
      </c>
      <c r="CEO6" s="409">
        <v>3466</v>
      </c>
      <c r="CEP6" s="409">
        <v>3468.5</v>
      </c>
      <c r="CEQ6" s="409">
        <v>3465.5</v>
      </c>
      <c r="CER6" s="409">
        <v>3465</v>
      </c>
      <c r="CES6" s="409">
        <v>3464.5</v>
      </c>
      <c r="CET6" s="409">
        <v>3464.5</v>
      </c>
      <c r="CEU6" s="409">
        <v>3464.5</v>
      </c>
      <c r="CEV6" s="409">
        <v>3463.5</v>
      </c>
      <c r="CEW6" s="409">
        <v>3462.5</v>
      </c>
      <c r="CEX6" s="409">
        <v>3458.5</v>
      </c>
      <c r="CEY6" s="409">
        <v>3458.5</v>
      </c>
      <c r="CEZ6" s="409">
        <v>3457.5</v>
      </c>
      <c r="CFA6" s="409">
        <v>3453.5</v>
      </c>
      <c r="CFB6" s="409">
        <v>3453.5</v>
      </c>
      <c r="CFC6" s="409">
        <v>3455</v>
      </c>
      <c r="CFD6" s="409">
        <v>3456</v>
      </c>
      <c r="CFE6" s="409">
        <v>3456.5</v>
      </c>
      <c r="CFF6" s="409">
        <v>3456</v>
      </c>
      <c r="CFG6" s="409">
        <v>3456</v>
      </c>
      <c r="CFH6" s="409">
        <v>3456</v>
      </c>
      <c r="CFI6" s="409">
        <v>3457.5</v>
      </c>
      <c r="CFJ6" s="409">
        <v>3456.5</v>
      </c>
      <c r="CFK6" s="409">
        <v>3453.5</v>
      </c>
      <c r="CFL6" s="409">
        <v>3455</v>
      </c>
      <c r="CFM6" s="409">
        <v>3455.5</v>
      </c>
      <c r="CFN6" s="409">
        <v>3455</v>
      </c>
      <c r="CFO6" s="409">
        <v>3454.5</v>
      </c>
      <c r="CFP6" s="409">
        <v>3455.5</v>
      </c>
      <c r="CFQ6" s="409">
        <v>3457.5</v>
      </c>
      <c r="CFR6" s="409">
        <v>3455</v>
      </c>
      <c r="CFS6" s="409">
        <v>3455</v>
      </c>
      <c r="CFT6" s="409">
        <v>3453</v>
      </c>
      <c r="CFU6" s="409">
        <v>3448.5</v>
      </c>
      <c r="CFV6" s="409">
        <v>3449</v>
      </c>
      <c r="CFW6" s="409">
        <v>3452.5</v>
      </c>
      <c r="CFX6" s="409">
        <v>3450</v>
      </c>
      <c r="CFY6" s="409">
        <v>3450</v>
      </c>
      <c r="CFZ6" s="409">
        <v>3450</v>
      </c>
      <c r="CGA6" s="409">
        <v>3448.5</v>
      </c>
      <c r="CGB6" s="409">
        <v>3447.5</v>
      </c>
      <c r="CGC6" s="409">
        <v>3448.5</v>
      </c>
      <c r="CGD6" s="409">
        <v>3447.5</v>
      </c>
      <c r="CGE6" s="409">
        <v>3445.5</v>
      </c>
      <c r="CGF6" s="409">
        <v>3445.5</v>
      </c>
      <c r="CGG6" s="409">
        <v>3445.5</v>
      </c>
      <c r="CGH6" s="409">
        <v>3442.5</v>
      </c>
      <c r="CGI6" s="409">
        <v>3442.5</v>
      </c>
      <c r="CGJ6" s="409">
        <v>3445.5</v>
      </c>
      <c r="CGK6" s="409">
        <v>3445</v>
      </c>
      <c r="CGL6" s="409">
        <v>3445</v>
      </c>
      <c r="CGM6" s="409">
        <v>3442.5</v>
      </c>
      <c r="CGN6" s="409">
        <v>3442.5</v>
      </c>
      <c r="CGO6" s="409">
        <v>3440.5</v>
      </c>
      <c r="CGP6" s="409">
        <v>3434</v>
      </c>
      <c r="CGQ6" s="409">
        <v>3433</v>
      </c>
      <c r="CGR6" s="409">
        <v>3434.5</v>
      </c>
      <c r="CGS6" s="409">
        <v>3437.5</v>
      </c>
      <c r="CGT6" s="409">
        <v>3435</v>
      </c>
      <c r="CGU6" s="409">
        <v>3432</v>
      </c>
      <c r="CGV6" s="409">
        <v>3429</v>
      </c>
      <c r="CGW6" s="409">
        <v>3426</v>
      </c>
      <c r="CGX6" s="409">
        <v>3424</v>
      </c>
      <c r="CGY6" s="409">
        <v>3429</v>
      </c>
      <c r="CGZ6" s="409">
        <v>3426.5</v>
      </c>
      <c r="CHA6" s="409">
        <v>3426.5</v>
      </c>
      <c r="CHB6" s="409">
        <v>3423.5</v>
      </c>
      <c r="CHC6" s="409">
        <v>3420</v>
      </c>
      <c r="CHD6" s="409">
        <v>3420</v>
      </c>
      <c r="CHE6" s="409">
        <v>3425.5</v>
      </c>
      <c r="CHF6" s="409">
        <v>3423.5</v>
      </c>
      <c r="CHG6" s="409">
        <v>3423.5</v>
      </c>
      <c r="CHH6" s="409">
        <v>3421.5</v>
      </c>
      <c r="CHI6" s="409">
        <v>3422.5</v>
      </c>
      <c r="CHJ6" s="409">
        <v>3422.5</v>
      </c>
      <c r="CHK6" s="409">
        <v>3421</v>
      </c>
      <c r="CHL6" s="409">
        <v>3420</v>
      </c>
      <c r="CHM6" s="409">
        <v>3420</v>
      </c>
      <c r="CHN6" s="409">
        <v>3416</v>
      </c>
      <c r="CHO6" s="409">
        <v>3416.5</v>
      </c>
      <c r="CHP6" s="409">
        <v>3416</v>
      </c>
      <c r="CHQ6" s="409">
        <v>3417</v>
      </c>
      <c r="CHR6" s="409">
        <v>3415.5</v>
      </c>
      <c r="CHS6" s="409">
        <v>3411.5</v>
      </c>
      <c r="CHT6" s="409">
        <v>3415.5</v>
      </c>
      <c r="CHU6" s="409">
        <v>3418.5</v>
      </c>
      <c r="CHV6" s="409">
        <v>3418.5</v>
      </c>
      <c r="CHW6" s="409">
        <v>3415.5</v>
      </c>
      <c r="CHX6" s="409">
        <v>3413.5</v>
      </c>
      <c r="CHY6" s="409">
        <v>3412.5</v>
      </c>
      <c r="CHZ6" s="409">
        <v>3412.5</v>
      </c>
      <c r="CIA6" s="409">
        <v>3412.5</v>
      </c>
      <c r="CIB6" s="409">
        <v>3411.5</v>
      </c>
      <c r="CIC6" s="409">
        <v>3411</v>
      </c>
      <c r="CID6" s="409">
        <v>3408.5</v>
      </c>
      <c r="CIE6" s="409">
        <v>3404</v>
      </c>
      <c r="CIF6" s="409">
        <v>3402.5</v>
      </c>
      <c r="CIG6" s="409">
        <v>3403.5</v>
      </c>
      <c r="CIH6" s="409">
        <v>3405</v>
      </c>
      <c r="CII6" s="409">
        <v>3407.5</v>
      </c>
      <c r="CIJ6" s="409">
        <v>3405</v>
      </c>
      <c r="CIK6" s="409">
        <v>3404</v>
      </c>
      <c r="CIL6" s="409">
        <v>3404</v>
      </c>
      <c r="CIM6" s="409">
        <v>3408.5</v>
      </c>
      <c r="CIN6" s="409">
        <v>3405</v>
      </c>
      <c r="CIO6" s="409">
        <v>3405</v>
      </c>
      <c r="CIP6" s="409">
        <v>3405</v>
      </c>
      <c r="CIQ6" s="409">
        <v>3405</v>
      </c>
      <c r="CIR6" s="409">
        <v>3399</v>
      </c>
      <c r="CIS6" s="409">
        <v>3393.5</v>
      </c>
      <c r="CIT6" s="409">
        <v>3393.5</v>
      </c>
      <c r="CIU6" s="409">
        <v>3392.5</v>
      </c>
      <c r="CIV6" s="409">
        <v>3388.5</v>
      </c>
      <c r="CIW6" s="409">
        <v>3386</v>
      </c>
      <c r="CIX6" s="409">
        <v>3390</v>
      </c>
      <c r="CIY6" s="409">
        <v>3386.5</v>
      </c>
      <c r="CIZ6" s="409">
        <v>3385.5</v>
      </c>
      <c r="CJA6" s="409">
        <v>3383.5</v>
      </c>
      <c r="CJB6" s="409">
        <v>3378.5</v>
      </c>
      <c r="CJC6" s="409">
        <v>3380</v>
      </c>
      <c r="CJD6" s="409">
        <v>3378.5</v>
      </c>
      <c r="CJE6" s="409">
        <v>3378.5</v>
      </c>
      <c r="CJF6" s="409">
        <v>3380</v>
      </c>
      <c r="CJG6" s="409">
        <v>3382.5</v>
      </c>
      <c r="CJH6" s="409">
        <v>3379</v>
      </c>
      <c r="CJI6" s="409">
        <v>3377.5</v>
      </c>
      <c r="CJJ6" s="409">
        <v>3377.5</v>
      </c>
      <c r="CJK6" s="409">
        <v>3377.5</v>
      </c>
      <c r="CJL6" s="409">
        <v>3379.5</v>
      </c>
      <c r="CJM6" s="409">
        <v>3379.5</v>
      </c>
      <c r="CJN6" s="409">
        <v>3377.5</v>
      </c>
      <c r="CJO6" s="409">
        <v>3377.5</v>
      </c>
      <c r="CJP6" s="409">
        <v>3377.5</v>
      </c>
      <c r="CJQ6" s="409">
        <v>3377.5</v>
      </c>
      <c r="CJR6" s="409">
        <v>3377.5</v>
      </c>
      <c r="CJS6" s="409">
        <v>3377.5</v>
      </c>
      <c r="CJT6" s="409">
        <v>3377.5</v>
      </c>
      <c r="CJU6" s="409">
        <v>3378.5</v>
      </c>
      <c r="CJV6" s="409">
        <v>3378.5</v>
      </c>
      <c r="CJW6" s="409">
        <v>3379</v>
      </c>
      <c r="CJX6" s="409">
        <v>3380</v>
      </c>
      <c r="CJY6" s="409">
        <v>3380</v>
      </c>
      <c r="CJZ6" s="409">
        <v>3379.5</v>
      </c>
      <c r="CKA6" s="409">
        <v>3380.5</v>
      </c>
      <c r="CKB6" s="409">
        <v>3379.5</v>
      </c>
      <c r="CKC6" s="409">
        <v>3383.5</v>
      </c>
      <c r="CKD6" s="409">
        <v>3383.5</v>
      </c>
      <c r="CKE6" s="409">
        <v>3384.5</v>
      </c>
      <c r="CKF6" s="409">
        <v>3385.5</v>
      </c>
      <c r="CKG6" s="409">
        <v>3383</v>
      </c>
      <c r="CKH6" s="409">
        <v>3382.5</v>
      </c>
      <c r="CKI6" s="409">
        <v>3385.5</v>
      </c>
      <c r="CKJ6" s="409">
        <v>3382.5</v>
      </c>
      <c r="CKK6" s="409">
        <v>3383</v>
      </c>
      <c r="CKL6" s="409">
        <v>3384.5</v>
      </c>
      <c r="CKM6" s="409">
        <v>3385</v>
      </c>
      <c r="CKN6" s="409">
        <v>3382.5</v>
      </c>
      <c r="CKO6" s="409">
        <v>3382.5</v>
      </c>
      <c r="CKP6" s="409">
        <v>3382.5</v>
      </c>
      <c r="CKQ6" s="409">
        <v>3382.5</v>
      </c>
      <c r="CKR6" s="409">
        <v>3387.5</v>
      </c>
      <c r="CKS6" s="409">
        <v>3393</v>
      </c>
      <c r="CKT6" s="409">
        <v>3395.5</v>
      </c>
      <c r="CKU6" s="409">
        <v>3392.5</v>
      </c>
      <c r="CKV6" s="409">
        <v>3388.5</v>
      </c>
      <c r="CKW6" s="409">
        <v>3391.5</v>
      </c>
      <c r="CKX6" s="409">
        <v>3392.5</v>
      </c>
      <c r="CKY6" s="409">
        <v>3394.5</v>
      </c>
      <c r="CKZ6" s="409">
        <v>3395</v>
      </c>
      <c r="CLA6" s="409">
        <v>3395.5</v>
      </c>
      <c r="CLB6" s="409">
        <v>3397.5</v>
      </c>
      <c r="CLC6" s="409">
        <v>3401.5</v>
      </c>
      <c r="CLD6" s="409">
        <v>3399.5</v>
      </c>
      <c r="CLE6" s="409">
        <v>3399</v>
      </c>
      <c r="CLF6" s="409">
        <v>3401</v>
      </c>
      <c r="CLG6" s="409">
        <v>3399</v>
      </c>
      <c r="CLH6" s="409">
        <v>3398.5</v>
      </c>
      <c r="CLI6" s="409">
        <v>3396</v>
      </c>
      <c r="CLJ6" s="409">
        <v>3392.5</v>
      </c>
      <c r="CLK6" s="409">
        <v>3395</v>
      </c>
      <c r="CLL6" s="409">
        <v>3397.5</v>
      </c>
      <c r="CLM6" s="409">
        <v>3397.5</v>
      </c>
      <c r="CLN6" s="409">
        <v>3390</v>
      </c>
      <c r="CLO6" s="409">
        <v>3391.5</v>
      </c>
      <c r="CLP6" s="409">
        <v>3393.5</v>
      </c>
      <c r="CLQ6" s="409">
        <v>3394.5</v>
      </c>
      <c r="CLR6" s="409">
        <v>3389</v>
      </c>
      <c r="CLS6" s="409">
        <v>3380</v>
      </c>
      <c r="CLT6" s="409">
        <v>3386.5</v>
      </c>
      <c r="CLU6" s="409">
        <v>3397</v>
      </c>
      <c r="CLV6" s="409">
        <v>3397.5</v>
      </c>
      <c r="CLW6" s="409">
        <v>3395.5</v>
      </c>
      <c r="CLX6" s="409">
        <v>3397.5</v>
      </c>
      <c r="CLY6" s="409">
        <v>3394</v>
      </c>
      <c r="CLZ6" s="409">
        <v>3393.5</v>
      </c>
      <c r="CMA6" s="409">
        <v>3393.5</v>
      </c>
      <c r="CMB6" s="409">
        <v>3392.5</v>
      </c>
      <c r="CMC6" s="409">
        <v>3393.5</v>
      </c>
      <c r="CMD6" s="431">
        <v>3397</v>
      </c>
      <c r="CME6" s="431">
        <v>3395</v>
      </c>
      <c r="CMF6" s="431">
        <v>3395</v>
      </c>
      <c r="CMG6" s="431">
        <v>3395</v>
      </c>
      <c r="CMH6" s="431">
        <v>3390</v>
      </c>
      <c r="CMI6" s="431">
        <v>3390.5</v>
      </c>
      <c r="CMJ6" s="431">
        <v>3391</v>
      </c>
      <c r="CMK6" s="431">
        <v>3390</v>
      </c>
      <c r="CML6" s="431">
        <v>3389.5</v>
      </c>
      <c r="CMM6" s="431">
        <v>3395</v>
      </c>
      <c r="CMN6" s="431">
        <v>3395</v>
      </c>
      <c r="CMO6" s="431">
        <v>3390</v>
      </c>
      <c r="CMP6" s="431">
        <v>3390</v>
      </c>
      <c r="CMQ6" s="431">
        <v>3390</v>
      </c>
      <c r="CMR6" s="431">
        <v>3391.5</v>
      </c>
      <c r="CMS6" s="431">
        <v>3391.5</v>
      </c>
      <c r="CMT6" s="431">
        <v>3390</v>
      </c>
      <c r="CMU6" s="431">
        <v>3395</v>
      </c>
      <c r="CMV6" s="431">
        <v>3395</v>
      </c>
      <c r="CMW6" s="431">
        <v>3393.5</v>
      </c>
      <c r="CMX6" s="431">
        <v>3393</v>
      </c>
      <c r="CMY6" s="431">
        <v>3393</v>
      </c>
      <c r="CMZ6" s="431">
        <v>3390.5</v>
      </c>
      <c r="CNA6" s="431">
        <v>3390.5</v>
      </c>
      <c r="CNB6" s="431">
        <v>3384.5</v>
      </c>
      <c r="CNC6" s="431">
        <v>3380</v>
      </c>
      <c r="CND6" s="431">
        <v>3382</v>
      </c>
      <c r="CNE6" s="431">
        <v>3385</v>
      </c>
      <c r="CNF6" s="431">
        <v>3390</v>
      </c>
      <c r="CNG6" s="431">
        <v>3394</v>
      </c>
      <c r="CNH6" s="431">
        <v>3389.5</v>
      </c>
      <c r="CNI6" s="431">
        <v>3387.5</v>
      </c>
      <c r="CNJ6" s="431">
        <v>3392.5</v>
      </c>
      <c r="CNK6" s="431">
        <v>3392.5</v>
      </c>
      <c r="CNL6" s="431">
        <v>3390</v>
      </c>
      <c r="CNM6" s="431">
        <v>3390</v>
      </c>
      <c r="CNN6" s="431">
        <v>3391</v>
      </c>
      <c r="CNO6" s="431">
        <v>3393.5</v>
      </c>
      <c r="CNP6" s="431">
        <v>3396</v>
      </c>
      <c r="CNQ6" s="431">
        <v>3392.5</v>
      </c>
      <c r="CNR6" s="431">
        <v>3390</v>
      </c>
      <c r="CNS6" s="431">
        <v>3388.5</v>
      </c>
      <c r="CNT6" s="431">
        <v>3392.5</v>
      </c>
      <c r="CNU6" s="431">
        <v>3392.5</v>
      </c>
      <c r="CNV6" s="431">
        <v>3393.5</v>
      </c>
      <c r="CNW6" s="431">
        <v>3394</v>
      </c>
      <c r="CNX6" s="431">
        <v>3392.5</v>
      </c>
      <c r="CNY6" s="431">
        <v>3391</v>
      </c>
      <c r="CNZ6" s="431">
        <v>3389</v>
      </c>
      <c r="COA6" s="431">
        <v>3388.5</v>
      </c>
      <c r="COB6" s="431">
        <v>3388.5</v>
      </c>
      <c r="COC6" s="431">
        <v>3389</v>
      </c>
      <c r="COD6" s="431">
        <v>3390</v>
      </c>
      <c r="COE6" s="431">
        <v>3393</v>
      </c>
      <c r="COF6" s="431">
        <v>3390.5</v>
      </c>
      <c r="COG6" s="431">
        <v>3390.5</v>
      </c>
    </row>
    <row r="7" spans="1:2425" ht="15.75">
      <c r="A7" s="376" t="s">
        <v>509</v>
      </c>
      <c r="B7" s="144">
        <v>1892.91</v>
      </c>
      <c r="C7" s="144">
        <v>1902.52</v>
      </c>
      <c r="D7" s="144">
        <v>1909.47</v>
      </c>
      <c r="E7" s="144">
        <v>1924.9</v>
      </c>
      <c r="F7" s="144">
        <v>1925.91</v>
      </c>
      <c r="G7" s="144">
        <v>1926.44</v>
      </c>
      <c r="H7" s="144">
        <v>1929.59</v>
      </c>
      <c r="I7" s="144">
        <v>1933.44</v>
      </c>
      <c r="J7" s="144">
        <v>1938.97</v>
      </c>
      <c r="K7" s="144">
        <v>1940.2</v>
      </c>
      <c r="L7" s="144">
        <v>1932.86</v>
      </c>
      <c r="M7" s="144">
        <v>1936.78</v>
      </c>
      <c r="N7" s="144">
        <v>1940.8</v>
      </c>
      <c r="O7" s="144">
        <v>1942.39</v>
      </c>
      <c r="P7" s="144">
        <v>1944.43</v>
      </c>
      <c r="Q7" s="144">
        <v>1944.06</v>
      </c>
      <c r="R7" s="144">
        <v>1944.02</v>
      </c>
      <c r="S7" s="144">
        <v>1944.61</v>
      </c>
      <c r="T7" s="144">
        <v>1943.64</v>
      </c>
      <c r="U7" s="144">
        <v>1943.97</v>
      </c>
      <c r="V7" s="144">
        <v>1944.78</v>
      </c>
      <c r="W7" s="144">
        <v>1944.24</v>
      </c>
      <c r="X7" s="144">
        <v>1946.23</v>
      </c>
      <c r="Y7" s="144">
        <v>1946.07</v>
      </c>
      <c r="Z7" s="144">
        <v>1949.54</v>
      </c>
      <c r="AA7" s="144">
        <v>1949.09</v>
      </c>
      <c r="AB7" s="144">
        <v>1951.09</v>
      </c>
      <c r="AC7" s="144">
        <v>1956.17</v>
      </c>
      <c r="AD7" s="144">
        <v>1957.58</v>
      </c>
      <c r="AE7" s="144">
        <v>1961.25</v>
      </c>
      <c r="AF7" s="144">
        <v>1961.42</v>
      </c>
      <c r="AG7" s="144">
        <v>1965.08</v>
      </c>
      <c r="AH7" s="144">
        <v>1968.61</v>
      </c>
      <c r="AI7" s="144">
        <v>1973.57</v>
      </c>
      <c r="AJ7" s="144">
        <v>1974.69</v>
      </c>
      <c r="AK7" s="144">
        <v>1975.95</v>
      </c>
      <c r="AL7" s="144">
        <v>1982.89</v>
      </c>
      <c r="AM7" s="144">
        <v>1973.53</v>
      </c>
      <c r="AN7" s="144">
        <v>1974.52</v>
      </c>
      <c r="AO7" s="144">
        <v>1974.25</v>
      </c>
      <c r="AP7" s="144">
        <v>1977.95</v>
      </c>
      <c r="AQ7" s="144">
        <v>1979.2</v>
      </c>
      <c r="AR7" s="144">
        <v>1984.44</v>
      </c>
      <c r="AS7" s="144">
        <v>1985.51</v>
      </c>
      <c r="AT7" s="144">
        <v>1986.45</v>
      </c>
      <c r="AU7" s="144">
        <v>1987.98</v>
      </c>
      <c r="AV7" s="144">
        <v>1988.54</v>
      </c>
      <c r="AW7" s="144">
        <v>1988.19</v>
      </c>
      <c r="AX7" s="144">
        <v>1987.43</v>
      </c>
      <c r="AY7" s="144">
        <v>1985.1</v>
      </c>
      <c r="AZ7" s="144">
        <v>1988.42</v>
      </c>
      <c r="BA7" s="144">
        <v>1989.18</v>
      </c>
      <c r="BB7" s="144">
        <v>1989.92</v>
      </c>
      <c r="BC7" s="144">
        <v>1989.71</v>
      </c>
      <c r="BD7" s="144">
        <v>1986.55</v>
      </c>
      <c r="BE7" s="144">
        <v>1992.63</v>
      </c>
      <c r="BF7" s="144">
        <v>1993.92</v>
      </c>
      <c r="BG7" s="144">
        <v>1989.51</v>
      </c>
      <c r="BH7" s="144">
        <v>1985.14</v>
      </c>
      <c r="BI7" s="144">
        <v>1982.09</v>
      </c>
      <c r="BJ7" s="144">
        <v>1984.69</v>
      </c>
      <c r="BK7" s="144">
        <v>1983.05</v>
      </c>
      <c r="BL7" s="144">
        <v>1985.4</v>
      </c>
      <c r="BM7" s="144">
        <v>1985.85</v>
      </c>
      <c r="BN7" s="144">
        <v>1986.04</v>
      </c>
      <c r="BO7" s="144">
        <v>1986.45</v>
      </c>
      <c r="BP7" s="144">
        <v>1986.16</v>
      </c>
      <c r="BQ7" s="144">
        <v>1985.95</v>
      </c>
      <c r="BR7" s="144">
        <v>1985.1</v>
      </c>
      <c r="BS7" s="144">
        <v>1984.15</v>
      </c>
      <c r="BT7" s="144">
        <v>1984.52</v>
      </c>
      <c r="BU7" s="144">
        <v>1982.99</v>
      </c>
      <c r="BV7" s="144">
        <v>1980.61</v>
      </c>
      <c r="BW7" s="144">
        <v>1970.79</v>
      </c>
      <c r="BX7" s="144">
        <v>1970.35</v>
      </c>
      <c r="BY7" s="144">
        <v>1969.85</v>
      </c>
      <c r="BZ7" s="144">
        <v>1964.66</v>
      </c>
      <c r="CA7" s="144">
        <v>1964.01</v>
      </c>
      <c r="CB7" s="144">
        <v>1962.81</v>
      </c>
      <c r="CC7" s="144">
        <v>1963.84</v>
      </c>
      <c r="CD7" s="144">
        <v>1963.03</v>
      </c>
      <c r="CE7" s="144">
        <v>1962.33</v>
      </c>
      <c r="CF7" s="144">
        <v>1960.41</v>
      </c>
      <c r="CG7" s="144">
        <v>1959.23</v>
      </c>
      <c r="CH7" s="144">
        <v>1958.09</v>
      </c>
      <c r="CI7" s="144">
        <v>1954.19</v>
      </c>
      <c r="CJ7" s="144">
        <v>1952.93</v>
      </c>
      <c r="CK7" s="144">
        <v>1948.51</v>
      </c>
      <c r="CL7" s="144">
        <v>1947.56</v>
      </c>
      <c r="CM7" s="144">
        <v>1945.45</v>
      </c>
      <c r="CN7" s="144">
        <v>1944.13</v>
      </c>
      <c r="CO7" s="144">
        <v>1943.34</v>
      </c>
      <c r="CP7" s="144">
        <v>1943.88</v>
      </c>
      <c r="CQ7" s="144">
        <v>1943.19</v>
      </c>
      <c r="CR7" s="144">
        <v>1940.73</v>
      </c>
      <c r="CS7" s="144">
        <v>1940.6</v>
      </c>
      <c r="CT7" s="144">
        <v>1939.09</v>
      </c>
      <c r="CU7" s="144">
        <v>1936.77</v>
      </c>
      <c r="CV7" s="144">
        <v>1935.23</v>
      </c>
      <c r="CW7" s="144">
        <v>1927.89</v>
      </c>
      <c r="CX7" s="144">
        <v>1925.01</v>
      </c>
      <c r="CY7" s="144">
        <v>1917.55</v>
      </c>
      <c r="CZ7" s="144">
        <v>1914.13</v>
      </c>
      <c r="DA7" s="144">
        <v>1907.32</v>
      </c>
      <c r="DB7" s="144">
        <v>1901.92</v>
      </c>
      <c r="DC7" s="144">
        <v>1896.38</v>
      </c>
      <c r="DD7" s="144">
        <v>1890.81</v>
      </c>
      <c r="DE7" s="144">
        <v>1877.91</v>
      </c>
      <c r="DF7" s="144">
        <v>1869.69</v>
      </c>
      <c r="DG7" s="144">
        <v>1866.47</v>
      </c>
      <c r="DH7" s="144">
        <v>1863.41</v>
      </c>
      <c r="DI7" s="144">
        <v>1863.61</v>
      </c>
      <c r="DJ7" s="144">
        <v>1862.17</v>
      </c>
      <c r="DK7" s="144">
        <v>1872.13</v>
      </c>
      <c r="DL7" s="144">
        <v>1882.64</v>
      </c>
      <c r="DM7" s="144">
        <v>1898.95</v>
      </c>
      <c r="DN7" s="144">
        <v>1913.32</v>
      </c>
      <c r="DO7" s="144">
        <v>1917.38</v>
      </c>
      <c r="DP7" s="144">
        <v>1923.22</v>
      </c>
      <c r="DQ7" s="144">
        <v>1928.9</v>
      </c>
      <c r="DR7" s="144">
        <v>1931.93</v>
      </c>
      <c r="DS7" s="144">
        <v>1942.56</v>
      </c>
      <c r="DT7" s="144">
        <v>1948.93</v>
      </c>
      <c r="DU7" s="144">
        <v>1953.19</v>
      </c>
      <c r="DV7" s="144">
        <v>1963.56</v>
      </c>
      <c r="DW7" s="144">
        <v>1969.39</v>
      </c>
      <c r="DX7" s="144">
        <v>1977.48</v>
      </c>
      <c r="DY7" s="144">
        <v>1976.72</v>
      </c>
      <c r="DZ7" s="144">
        <v>1972.08</v>
      </c>
      <c r="EA7" s="144">
        <v>1972.54</v>
      </c>
      <c r="EB7" s="144">
        <v>1967.05</v>
      </c>
      <c r="EC7" s="144">
        <v>1971.62</v>
      </c>
      <c r="ED7" s="144">
        <v>1973.45</v>
      </c>
      <c r="EE7" s="144">
        <v>1983.41</v>
      </c>
      <c r="EF7" s="144">
        <v>1984.28</v>
      </c>
      <c r="EG7" s="144">
        <v>1976.44</v>
      </c>
      <c r="EH7" s="144">
        <v>1974.79</v>
      </c>
      <c r="EI7" s="144">
        <v>1978.29</v>
      </c>
      <c r="EJ7" s="144">
        <v>1986.88</v>
      </c>
      <c r="EK7" s="144">
        <v>1985.06</v>
      </c>
      <c r="EL7" s="144">
        <v>1984.84</v>
      </c>
      <c r="EM7" s="144">
        <v>1978.8</v>
      </c>
      <c r="EN7" s="144">
        <v>1982.42</v>
      </c>
      <c r="EO7" s="144">
        <v>1985.06</v>
      </c>
      <c r="EP7" s="144">
        <v>1985.06</v>
      </c>
      <c r="EQ7" s="144">
        <v>1986.27</v>
      </c>
      <c r="ER7" s="144">
        <v>1988.03</v>
      </c>
      <c r="ES7" s="144">
        <v>1987.99</v>
      </c>
      <c r="ET7" s="144">
        <v>1987.84</v>
      </c>
      <c r="EU7" s="144">
        <v>1987.92</v>
      </c>
      <c r="EV7" s="144">
        <v>1988.42</v>
      </c>
      <c r="EW7" s="144">
        <v>1989</v>
      </c>
      <c r="EX7" s="144">
        <v>1990.59</v>
      </c>
      <c r="EY7" s="144">
        <v>1991.18</v>
      </c>
      <c r="EZ7" s="144">
        <v>1992.16</v>
      </c>
      <c r="FA7" s="144">
        <v>1992.93</v>
      </c>
      <c r="FB7" s="144">
        <v>1991.57</v>
      </c>
      <c r="FC7" s="144">
        <v>1993.22</v>
      </c>
      <c r="FD7" s="144">
        <v>1991.89</v>
      </c>
      <c r="FE7" s="144">
        <v>1992.69</v>
      </c>
      <c r="FF7" s="144">
        <v>1989.59</v>
      </c>
      <c r="FG7" s="144">
        <v>1990.56</v>
      </c>
      <c r="FH7" s="144">
        <v>1992.65</v>
      </c>
      <c r="FI7" s="144">
        <v>1992.18</v>
      </c>
      <c r="FJ7" s="144">
        <v>1991.88</v>
      </c>
      <c r="FK7" s="144">
        <v>1991.49</v>
      </c>
      <c r="FL7" s="144">
        <v>1992.17</v>
      </c>
      <c r="FM7" s="144">
        <v>1991.91</v>
      </c>
      <c r="FN7" s="144">
        <v>1993.93</v>
      </c>
      <c r="FO7" s="144">
        <v>1993.28</v>
      </c>
      <c r="FP7" s="144">
        <v>1989.47</v>
      </c>
      <c r="FQ7" s="144">
        <v>1993.35</v>
      </c>
      <c r="FR7" s="144">
        <v>1994.89</v>
      </c>
      <c r="FS7" s="144">
        <v>1995.73</v>
      </c>
      <c r="FT7" s="144">
        <v>1997.26</v>
      </c>
      <c r="FU7" s="144">
        <v>1993.94</v>
      </c>
      <c r="FV7" s="144">
        <v>1986.49</v>
      </c>
      <c r="FW7" s="144">
        <v>1990.09</v>
      </c>
      <c r="FX7" s="144">
        <v>1992.5</v>
      </c>
      <c r="FY7" s="144">
        <v>1993.59</v>
      </c>
      <c r="FZ7" s="144">
        <v>1993.66</v>
      </c>
      <c r="GA7" s="144">
        <v>1995.17</v>
      </c>
      <c r="GB7" s="144">
        <v>1995.28</v>
      </c>
      <c r="GC7" s="144">
        <v>1996.27</v>
      </c>
      <c r="GD7" s="144">
        <v>1996.76</v>
      </c>
      <c r="GE7" s="144">
        <v>1993.89</v>
      </c>
      <c r="GF7" s="144">
        <v>1996.99</v>
      </c>
      <c r="GG7" s="144">
        <v>1996.83</v>
      </c>
      <c r="GH7" s="144">
        <v>1996.27</v>
      </c>
      <c r="GI7" s="144">
        <v>1996.69</v>
      </c>
      <c r="GJ7" s="144">
        <v>1996.34</v>
      </c>
      <c r="GK7" s="144">
        <v>1995.06</v>
      </c>
      <c r="GL7" s="144">
        <v>1995.99</v>
      </c>
      <c r="GM7" s="144">
        <v>1993.59</v>
      </c>
      <c r="GN7" s="144">
        <v>1994.45</v>
      </c>
      <c r="GO7" s="144">
        <v>1994.63</v>
      </c>
      <c r="GP7" s="144">
        <v>1994.43</v>
      </c>
      <c r="GQ7" s="144">
        <v>1994.64</v>
      </c>
      <c r="GR7" s="144">
        <v>1990.36</v>
      </c>
      <c r="GS7" s="144">
        <v>1992.78</v>
      </c>
      <c r="GT7" s="144">
        <v>1992.53</v>
      </c>
      <c r="GU7" s="144">
        <v>1991.22</v>
      </c>
      <c r="GV7" s="144">
        <v>1991.98</v>
      </c>
      <c r="GW7" s="144">
        <v>1992.26</v>
      </c>
      <c r="GX7" s="144">
        <v>1991.7</v>
      </c>
      <c r="GY7" s="144">
        <v>1993.26</v>
      </c>
      <c r="GZ7" s="144">
        <v>1991.3</v>
      </c>
      <c r="HA7" s="144">
        <v>1992.12</v>
      </c>
      <c r="HB7" s="144">
        <v>1990.43</v>
      </c>
      <c r="HC7" s="144">
        <v>1991.67</v>
      </c>
      <c r="HD7" s="144">
        <v>1992.09</v>
      </c>
      <c r="HE7" s="144">
        <v>1992.84</v>
      </c>
      <c r="HF7" s="144">
        <v>1992.52</v>
      </c>
      <c r="HG7" s="144">
        <v>1993.15</v>
      </c>
      <c r="HH7" s="144">
        <v>1992.09</v>
      </c>
      <c r="HI7" s="144">
        <v>1992.79</v>
      </c>
      <c r="HJ7" s="144">
        <v>1992.84</v>
      </c>
      <c r="HK7" s="144">
        <v>1993.09</v>
      </c>
      <c r="HL7" s="144">
        <v>1989.53</v>
      </c>
      <c r="HM7" s="144">
        <v>1991.59</v>
      </c>
      <c r="HN7" s="144">
        <v>1991.7</v>
      </c>
      <c r="HO7" s="144">
        <v>1992.76</v>
      </c>
      <c r="HP7" s="144">
        <v>1993.46</v>
      </c>
      <c r="HQ7" s="144">
        <v>1992.95</v>
      </c>
      <c r="HR7" s="144">
        <v>1993.42</v>
      </c>
      <c r="HS7" s="144">
        <v>1993.84</v>
      </c>
      <c r="HT7" s="144">
        <v>1993.81</v>
      </c>
      <c r="HU7" s="144">
        <v>1994.36</v>
      </c>
      <c r="HV7" s="144">
        <v>1994.28</v>
      </c>
      <c r="HW7" s="144">
        <v>1994.83</v>
      </c>
      <c r="HX7" s="144">
        <v>1995.39</v>
      </c>
      <c r="HY7" s="144">
        <v>1995.86</v>
      </c>
      <c r="HZ7" s="144">
        <v>1996.77</v>
      </c>
      <c r="IA7" s="144">
        <v>1996.9</v>
      </c>
      <c r="IB7" s="144">
        <v>1997.04</v>
      </c>
      <c r="IC7" s="144">
        <v>1997.36</v>
      </c>
      <c r="ID7" s="144">
        <v>1997.56</v>
      </c>
      <c r="IE7" s="144">
        <v>1997.42</v>
      </c>
      <c r="IF7" s="144">
        <v>1994.16</v>
      </c>
      <c r="IG7" s="144">
        <v>1996.02</v>
      </c>
      <c r="IH7" s="144">
        <v>1993.47</v>
      </c>
      <c r="II7" s="144">
        <v>1995.3</v>
      </c>
      <c r="IJ7" s="144">
        <v>1996.37</v>
      </c>
      <c r="IK7" s="144">
        <v>1996.03</v>
      </c>
      <c r="IL7" s="144">
        <v>1996.25</v>
      </c>
      <c r="IM7" s="144">
        <v>1996.27</v>
      </c>
      <c r="IN7" s="144">
        <v>1996.32</v>
      </c>
      <c r="IO7" s="144">
        <v>1996.5</v>
      </c>
      <c r="IP7" s="144">
        <v>1992.71</v>
      </c>
      <c r="IQ7" s="144">
        <v>1993.32</v>
      </c>
      <c r="IR7" s="144">
        <v>1995.98</v>
      </c>
      <c r="IS7" s="144">
        <v>1995.51</v>
      </c>
      <c r="IT7" s="144">
        <v>1996.66</v>
      </c>
      <c r="IU7" s="144">
        <v>1997.63</v>
      </c>
      <c r="IV7" s="144">
        <v>1998.14</v>
      </c>
      <c r="IW7" s="144">
        <v>1998.61</v>
      </c>
      <c r="IX7" s="144">
        <v>1998.32</v>
      </c>
      <c r="IY7" s="144">
        <v>1998.23</v>
      </c>
      <c r="IZ7" s="144">
        <v>1998.88</v>
      </c>
      <c r="JA7" s="144">
        <v>1999.37</v>
      </c>
      <c r="JB7" s="144">
        <v>1999.93</v>
      </c>
      <c r="JC7" s="144">
        <v>2003.48</v>
      </c>
      <c r="JD7" s="144">
        <v>2004.88</v>
      </c>
      <c r="JE7" s="144">
        <v>2006.79</v>
      </c>
      <c r="JF7" s="144">
        <v>2007.31</v>
      </c>
      <c r="JG7" s="144">
        <v>2007.1</v>
      </c>
      <c r="JH7" s="144">
        <v>2007.09</v>
      </c>
      <c r="JI7" s="144">
        <v>2006.44</v>
      </c>
      <c r="JJ7" s="144">
        <v>2007.68</v>
      </c>
      <c r="JK7" s="144">
        <v>2007.81</v>
      </c>
      <c r="JL7" s="144">
        <v>2008.59</v>
      </c>
      <c r="JM7" s="144">
        <v>2011.38</v>
      </c>
      <c r="JN7" s="144">
        <v>2010.73</v>
      </c>
      <c r="JO7" s="144">
        <v>2013.38</v>
      </c>
      <c r="JP7" s="144">
        <v>2014.43</v>
      </c>
      <c r="JQ7" s="144">
        <v>2017.42</v>
      </c>
      <c r="JR7" s="144">
        <v>2018.53</v>
      </c>
      <c r="JS7" s="144">
        <v>2018.82</v>
      </c>
      <c r="JT7" s="144">
        <v>2019.42</v>
      </c>
      <c r="JU7" s="144">
        <v>2020.45</v>
      </c>
      <c r="JV7" s="144">
        <v>2021.72</v>
      </c>
      <c r="JW7" s="144">
        <v>2022.11</v>
      </c>
      <c r="JX7" s="144">
        <v>2026.75</v>
      </c>
      <c r="JY7" s="144">
        <v>2029.3</v>
      </c>
      <c r="JZ7" s="144">
        <v>2029.17</v>
      </c>
      <c r="KA7" s="144">
        <v>2033.45</v>
      </c>
      <c r="KB7" s="144">
        <v>2034.32</v>
      </c>
      <c r="KC7" s="144">
        <v>2037.14</v>
      </c>
      <c r="KD7" s="144">
        <v>2036.88</v>
      </c>
      <c r="KE7" s="144">
        <v>2032.47</v>
      </c>
      <c r="KF7" s="144">
        <v>2034.64</v>
      </c>
      <c r="KG7" s="144">
        <v>2037.59</v>
      </c>
      <c r="KH7" s="144">
        <v>2040.97</v>
      </c>
      <c r="KI7" s="144">
        <v>2043.51</v>
      </c>
      <c r="KJ7" s="144">
        <v>2045.88</v>
      </c>
      <c r="KK7" s="144">
        <v>2047</v>
      </c>
      <c r="KL7" s="144">
        <v>2048.1799999999998</v>
      </c>
      <c r="KM7" s="144">
        <v>2047.92</v>
      </c>
      <c r="KN7" s="144">
        <v>2046.52</v>
      </c>
      <c r="KO7" s="144">
        <v>2044.82</v>
      </c>
      <c r="KP7" s="144">
        <v>2041.62</v>
      </c>
      <c r="KQ7" s="144">
        <v>2046.21</v>
      </c>
      <c r="KR7" s="144">
        <v>2047.66</v>
      </c>
      <c r="KS7" s="144">
        <v>2048.21</v>
      </c>
      <c r="KT7" s="144">
        <v>2048.62</v>
      </c>
      <c r="KU7" s="144">
        <v>2049.36</v>
      </c>
      <c r="KV7" s="144">
        <v>2050.15</v>
      </c>
      <c r="KW7" s="144">
        <v>2050.69</v>
      </c>
      <c r="KX7" s="144">
        <v>2050.85</v>
      </c>
      <c r="KY7" s="144">
        <v>2050.77</v>
      </c>
      <c r="KZ7" s="144">
        <v>2050.73</v>
      </c>
      <c r="LA7" s="144">
        <v>2048.9</v>
      </c>
      <c r="LB7" s="144">
        <v>2048.79</v>
      </c>
      <c r="LC7" s="144">
        <v>2047.17</v>
      </c>
      <c r="LD7" s="144">
        <v>2042.49</v>
      </c>
      <c r="LE7" s="144">
        <v>2042.75</v>
      </c>
      <c r="LF7" s="144">
        <v>2032.89</v>
      </c>
      <c r="LG7" s="144">
        <v>2026.93</v>
      </c>
      <c r="LH7" s="144">
        <v>2023.91</v>
      </c>
      <c r="LI7" s="144">
        <v>2020.04</v>
      </c>
      <c r="LJ7" s="144">
        <v>2013.15</v>
      </c>
      <c r="LK7" s="144">
        <v>2008.46</v>
      </c>
      <c r="LL7" s="144">
        <v>2005.08</v>
      </c>
      <c r="LM7" s="144">
        <v>1992.39</v>
      </c>
      <c r="LN7" s="144">
        <v>1986.24</v>
      </c>
      <c r="LO7" s="144">
        <v>1978.39</v>
      </c>
      <c r="LP7" s="144">
        <v>1982.67</v>
      </c>
      <c r="LQ7" s="144">
        <v>1980.38</v>
      </c>
      <c r="LR7" s="144">
        <v>1996.27</v>
      </c>
      <c r="LS7" s="144">
        <v>1996.79</v>
      </c>
      <c r="LT7" s="144">
        <v>2005.71</v>
      </c>
      <c r="LU7" s="144">
        <v>2009.41</v>
      </c>
      <c r="LV7" s="144">
        <v>2011.84</v>
      </c>
      <c r="LW7" s="144">
        <v>2015.41</v>
      </c>
      <c r="LX7" s="144">
        <v>2017.26</v>
      </c>
      <c r="LY7" s="144">
        <v>2019.89</v>
      </c>
      <c r="LZ7" s="144">
        <v>2020.79</v>
      </c>
      <c r="MA7" s="144">
        <v>2021.03</v>
      </c>
      <c r="MB7" s="144">
        <v>2021.4</v>
      </c>
      <c r="MC7" s="144">
        <v>2020.06</v>
      </c>
      <c r="MD7" s="144">
        <v>2017.93</v>
      </c>
      <c r="ME7" s="144">
        <v>2012.16</v>
      </c>
      <c r="MF7" s="144">
        <v>2003.01</v>
      </c>
      <c r="MG7" s="144">
        <v>1998.7</v>
      </c>
      <c r="MH7" s="144">
        <v>1991.54</v>
      </c>
      <c r="MI7" s="144">
        <v>2001.86</v>
      </c>
      <c r="MJ7" s="144">
        <v>2001.09</v>
      </c>
      <c r="MK7" s="144">
        <v>1998.33</v>
      </c>
      <c r="ML7" s="144">
        <v>2000.2</v>
      </c>
      <c r="MM7" s="144">
        <v>2000.01</v>
      </c>
      <c r="MN7" s="144">
        <v>1997.83</v>
      </c>
      <c r="MO7" s="144">
        <v>1998.6</v>
      </c>
      <c r="MP7" s="144">
        <v>1994.96</v>
      </c>
      <c r="MQ7" s="144">
        <v>1990.53</v>
      </c>
      <c r="MR7" s="144">
        <v>1988.53</v>
      </c>
      <c r="MS7" s="144">
        <v>1988.95</v>
      </c>
      <c r="MT7" s="144">
        <v>1984.44</v>
      </c>
      <c r="MU7" s="144">
        <v>1984.65</v>
      </c>
      <c r="MV7" s="144">
        <v>1985.41</v>
      </c>
      <c r="MW7" s="144">
        <v>1980.48</v>
      </c>
      <c r="MX7" s="144">
        <v>1980.11</v>
      </c>
      <c r="MY7" s="144">
        <v>1974.22</v>
      </c>
      <c r="MZ7" s="144">
        <v>1970.18</v>
      </c>
      <c r="NA7" s="144">
        <v>1970.45</v>
      </c>
      <c r="NB7" s="144">
        <v>1961.13</v>
      </c>
      <c r="NC7" s="144">
        <v>1956.76</v>
      </c>
      <c r="ND7" s="144">
        <v>1952.72</v>
      </c>
      <c r="NE7" s="144">
        <v>1950.34</v>
      </c>
      <c r="NF7" s="144">
        <v>1947.12</v>
      </c>
      <c r="NG7" s="144">
        <v>1941.9</v>
      </c>
      <c r="NH7" s="144">
        <v>1941.72</v>
      </c>
      <c r="NI7" s="144">
        <v>1938.76</v>
      </c>
      <c r="NJ7" s="144">
        <v>1944.46</v>
      </c>
      <c r="NK7" s="144">
        <v>1962.53</v>
      </c>
      <c r="NL7" s="144">
        <v>1982.25</v>
      </c>
      <c r="NM7" s="144">
        <v>1992.76</v>
      </c>
      <c r="NN7" s="144">
        <v>1995.62</v>
      </c>
      <c r="NO7" s="144">
        <v>1993.87</v>
      </c>
      <c r="NP7" s="144">
        <v>2007.44</v>
      </c>
      <c r="NQ7" s="144">
        <v>2012.24</v>
      </c>
      <c r="NR7" s="144">
        <v>2017.57</v>
      </c>
      <c r="NS7" s="144">
        <v>2023.2</v>
      </c>
      <c r="NT7" s="144">
        <v>2032.54</v>
      </c>
      <c r="NU7" s="144">
        <v>2037.51</v>
      </c>
      <c r="NV7" s="144">
        <v>2043.4</v>
      </c>
      <c r="NW7" s="144">
        <v>2048.7399999999998</v>
      </c>
      <c r="NX7" s="144">
        <v>2049.3000000000002</v>
      </c>
      <c r="NY7" s="144">
        <v>2053.0500000000002</v>
      </c>
      <c r="NZ7" s="144">
        <v>2061.6999999999998</v>
      </c>
      <c r="OA7" s="144">
        <v>2068.4299999999998</v>
      </c>
      <c r="OB7" s="144">
        <v>2073.09</v>
      </c>
      <c r="OC7" s="144">
        <v>2074.64</v>
      </c>
      <c r="OD7" s="144">
        <v>2087.61</v>
      </c>
      <c r="OE7" s="144">
        <v>2090.84</v>
      </c>
      <c r="OF7" s="144">
        <v>2098.3000000000002</v>
      </c>
      <c r="OG7" s="144">
        <v>2111.27</v>
      </c>
      <c r="OH7" s="144">
        <v>2122.65</v>
      </c>
      <c r="OI7" s="144">
        <v>2131.81</v>
      </c>
      <c r="OJ7" s="144">
        <v>2141.59</v>
      </c>
      <c r="OK7" s="144">
        <v>2152.0700000000002</v>
      </c>
      <c r="OL7" s="144">
        <v>2169.44</v>
      </c>
      <c r="OM7" s="144">
        <v>2187.38</v>
      </c>
      <c r="ON7" s="144">
        <v>2237.3200000000002</v>
      </c>
      <c r="OO7" s="144">
        <v>2251.9899999999998</v>
      </c>
      <c r="OP7" s="144">
        <v>2265.2800000000002</v>
      </c>
      <c r="OQ7" s="144">
        <v>2263.6999999999998</v>
      </c>
      <c r="OR7" s="144">
        <v>2260.0500000000002</v>
      </c>
      <c r="OS7" s="144">
        <v>2257.87</v>
      </c>
      <c r="OT7" s="144">
        <v>2254.9699999999998</v>
      </c>
      <c r="OU7" s="144">
        <v>2250.9499999999998</v>
      </c>
      <c r="OV7" s="144">
        <v>2253.2399999999998</v>
      </c>
      <c r="OW7" s="144">
        <v>2233.56</v>
      </c>
      <c r="OX7" s="144">
        <v>2231.9299999999998</v>
      </c>
      <c r="OY7" s="144">
        <v>2219.65</v>
      </c>
      <c r="OZ7" s="144">
        <v>2207.6999999999998</v>
      </c>
      <c r="PA7" s="144">
        <v>2211.58</v>
      </c>
      <c r="PB7" s="144">
        <v>2213.1799999999998</v>
      </c>
      <c r="PC7" s="144">
        <v>2212.61</v>
      </c>
      <c r="PD7" s="144">
        <v>2220.2199999999998</v>
      </c>
      <c r="PE7" s="144">
        <v>2223.62</v>
      </c>
      <c r="PF7" s="144">
        <v>2232.86</v>
      </c>
      <c r="PG7" s="144">
        <v>2232.65</v>
      </c>
      <c r="PH7" s="144">
        <v>2238.52</v>
      </c>
      <c r="PI7" s="144">
        <v>2240.7399999999998</v>
      </c>
      <c r="PJ7" s="144">
        <v>2244.9699999999998</v>
      </c>
      <c r="PK7" s="144">
        <v>2246.4299999999998</v>
      </c>
      <c r="PL7" s="144">
        <v>2247.86</v>
      </c>
      <c r="PM7" s="144">
        <v>2247.52</v>
      </c>
      <c r="PN7" s="144">
        <v>2249.42</v>
      </c>
      <c r="PO7" s="144">
        <v>2253.61</v>
      </c>
      <c r="PP7" s="144">
        <v>2257.89</v>
      </c>
      <c r="PQ7" s="144">
        <v>2263.94</v>
      </c>
      <c r="PR7" s="144">
        <v>2272.8200000000002</v>
      </c>
      <c r="PS7" s="144">
        <v>2277.62</v>
      </c>
      <c r="PT7" s="144">
        <v>2284.39</v>
      </c>
      <c r="PU7" s="144">
        <v>2287.3000000000002</v>
      </c>
      <c r="PV7" s="144">
        <v>2290.0300000000002</v>
      </c>
      <c r="PW7" s="144">
        <v>2289.67</v>
      </c>
      <c r="PX7" s="144">
        <v>2281.7800000000002</v>
      </c>
      <c r="PY7" s="144">
        <v>2275.79</v>
      </c>
      <c r="PZ7" s="144">
        <v>2273.59</v>
      </c>
      <c r="QA7" s="144">
        <v>2269.9699999999998</v>
      </c>
      <c r="QB7" s="144">
        <v>2271.98</v>
      </c>
      <c r="QC7" s="144">
        <v>2272.75</v>
      </c>
      <c r="QD7" s="144">
        <v>2286.2800000000002</v>
      </c>
      <c r="QE7" s="144">
        <v>2290.92</v>
      </c>
      <c r="QF7" s="144">
        <v>2306.59</v>
      </c>
      <c r="QG7" s="144">
        <v>2319.29</v>
      </c>
      <c r="QH7" s="144">
        <v>2326.58</v>
      </c>
      <c r="QI7" s="144">
        <v>2330.86</v>
      </c>
      <c r="QJ7" s="144">
        <v>2335.88</v>
      </c>
      <c r="QK7" s="144">
        <v>2340.11</v>
      </c>
      <c r="QL7" s="144">
        <v>2348.86</v>
      </c>
      <c r="QM7" s="144">
        <v>2363.1</v>
      </c>
      <c r="QN7" s="144">
        <v>2374.21</v>
      </c>
      <c r="QO7" s="144">
        <v>2381.65</v>
      </c>
      <c r="QP7" s="144">
        <v>2388.4499999999998</v>
      </c>
      <c r="QQ7" s="144">
        <v>2396.13</v>
      </c>
      <c r="QR7" s="144">
        <v>2406.41</v>
      </c>
      <c r="QS7" s="144">
        <v>2413.08</v>
      </c>
      <c r="QT7" s="144">
        <v>2420.9499999999998</v>
      </c>
      <c r="QU7" s="144">
        <v>2428.08</v>
      </c>
      <c r="QV7" s="144">
        <v>2453.39</v>
      </c>
      <c r="QW7" s="144">
        <v>2452.98</v>
      </c>
      <c r="QX7" s="144">
        <v>2459.5500000000002</v>
      </c>
      <c r="QY7" s="144">
        <v>2446.56</v>
      </c>
      <c r="QZ7" s="144">
        <v>2424.44</v>
      </c>
      <c r="RA7" s="144">
        <v>2428.64</v>
      </c>
      <c r="RB7" s="144">
        <v>2434.2199999999998</v>
      </c>
      <c r="RC7" s="144">
        <v>2434.67</v>
      </c>
      <c r="RD7" s="144">
        <v>2445.29</v>
      </c>
      <c r="RE7" s="144">
        <v>2451.7199999999998</v>
      </c>
      <c r="RF7" s="144">
        <v>2459.66</v>
      </c>
      <c r="RG7" s="144">
        <v>2462.6</v>
      </c>
      <c r="RH7" s="144">
        <v>2465.5700000000002</v>
      </c>
      <c r="RI7" s="144">
        <v>2466.64</v>
      </c>
      <c r="RJ7" s="144">
        <v>2468.0700000000002</v>
      </c>
      <c r="RK7" s="144">
        <v>2468.6799999999998</v>
      </c>
      <c r="RL7" s="144">
        <v>2470.0300000000002</v>
      </c>
      <c r="RM7" s="144">
        <v>2472.63</v>
      </c>
      <c r="RN7" s="144">
        <v>2474.86</v>
      </c>
      <c r="RO7" s="144">
        <v>2475.65</v>
      </c>
      <c r="RP7" s="144">
        <v>2478.64</v>
      </c>
      <c r="RQ7" s="144">
        <v>2480.65</v>
      </c>
      <c r="RR7" s="144">
        <v>2483</v>
      </c>
      <c r="RS7" s="144">
        <v>2487.58</v>
      </c>
      <c r="RT7" s="144">
        <v>2488.17</v>
      </c>
      <c r="RU7" s="144">
        <v>2489.3000000000002</v>
      </c>
      <c r="RV7" s="144">
        <v>2488.4899999999998</v>
      </c>
      <c r="RW7" s="144">
        <v>2488.8200000000002</v>
      </c>
      <c r="RX7" s="144">
        <v>2489.6799999999998</v>
      </c>
      <c r="RY7" s="144">
        <v>2490.34</v>
      </c>
      <c r="RZ7" s="144">
        <v>2490.2399999999998</v>
      </c>
      <c r="SA7" s="144">
        <v>2490.11</v>
      </c>
      <c r="SB7" s="144">
        <v>2486.98</v>
      </c>
      <c r="SC7" s="144">
        <v>2489.5300000000002</v>
      </c>
      <c r="SD7" s="154">
        <v>2489.4299999999998</v>
      </c>
      <c r="SE7" s="154">
        <v>2491.48</v>
      </c>
      <c r="SF7" s="154">
        <v>2493</v>
      </c>
      <c r="SG7" s="154">
        <v>2497.122117576288</v>
      </c>
      <c r="SH7" s="154">
        <v>2498.08</v>
      </c>
      <c r="SI7" s="154">
        <v>2498.71</v>
      </c>
      <c r="SJ7" s="154">
        <v>2498.62</v>
      </c>
      <c r="SK7" s="154">
        <v>2498.75</v>
      </c>
      <c r="SL7" s="154">
        <v>2497.66</v>
      </c>
      <c r="SM7" s="154">
        <v>2497.04</v>
      </c>
      <c r="SN7" s="154">
        <v>2495.2800000000002</v>
      </c>
      <c r="SO7" s="154">
        <v>2495.29</v>
      </c>
      <c r="SP7" s="154">
        <v>2490.83</v>
      </c>
      <c r="SQ7" s="154">
        <v>2495.23</v>
      </c>
      <c r="SR7" s="154">
        <v>2491.83</v>
      </c>
      <c r="SS7" s="154">
        <v>2489.44</v>
      </c>
      <c r="ST7" s="154">
        <v>2487.89</v>
      </c>
      <c r="SU7" s="154">
        <v>2484.27</v>
      </c>
      <c r="SV7" s="154">
        <v>2479.91</v>
      </c>
      <c r="SW7" s="154">
        <v>2474.4899999999998</v>
      </c>
      <c r="SX7" s="154">
        <v>2465.63</v>
      </c>
      <c r="SY7" s="154">
        <v>2463.23</v>
      </c>
      <c r="SZ7" s="154">
        <v>2459.44</v>
      </c>
      <c r="TA7" s="154">
        <v>2463.13</v>
      </c>
      <c r="TB7" s="154">
        <v>2471</v>
      </c>
      <c r="TC7" s="154">
        <v>2474.1999999999998</v>
      </c>
      <c r="TD7" s="154">
        <v>2476.13</v>
      </c>
      <c r="TE7" s="154">
        <v>2477.86</v>
      </c>
      <c r="TF7" s="154">
        <v>2479.41</v>
      </c>
      <c r="TG7" s="154">
        <v>2481.67</v>
      </c>
      <c r="TH7" s="154">
        <v>2483.59</v>
      </c>
      <c r="TI7" s="154">
        <v>2485.16</v>
      </c>
      <c r="TJ7" s="154">
        <v>2485.38</v>
      </c>
      <c r="TK7" s="154">
        <v>2482.58</v>
      </c>
      <c r="TL7" s="154">
        <v>2483.39</v>
      </c>
      <c r="TM7" s="154">
        <v>2483.11</v>
      </c>
      <c r="TN7" s="154">
        <v>2482.29</v>
      </c>
      <c r="TO7" s="154">
        <v>2479.84</v>
      </c>
      <c r="TP7" s="154">
        <v>2476.02</v>
      </c>
      <c r="TQ7" s="154">
        <v>2473.63</v>
      </c>
      <c r="TR7" s="154">
        <v>2470.83</v>
      </c>
      <c r="TS7" s="154">
        <v>2470.84</v>
      </c>
      <c r="TT7" s="154">
        <v>2470.25</v>
      </c>
      <c r="TU7" s="154">
        <v>2468.5500000000002</v>
      </c>
      <c r="TV7" s="154">
        <v>2466.88</v>
      </c>
      <c r="TW7" s="154">
        <v>2464</v>
      </c>
      <c r="TX7" s="154">
        <v>2461.3200000000002</v>
      </c>
      <c r="TY7" s="154">
        <v>2458.8000000000002</v>
      </c>
      <c r="TZ7" s="154">
        <v>2458.38</v>
      </c>
      <c r="UA7" s="154">
        <v>2457.12</v>
      </c>
      <c r="UB7" s="154">
        <v>2454.96</v>
      </c>
      <c r="UC7" s="154">
        <v>2457.12</v>
      </c>
      <c r="UD7" s="154">
        <v>2458.1</v>
      </c>
      <c r="UE7" s="154">
        <v>2457.58</v>
      </c>
      <c r="UF7" s="154">
        <v>2459.38</v>
      </c>
      <c r="UG7" s="154">
        <v>2459.5700000000002</v>
      </c>
      <c r="UH7" s="154">
        <v>2459.1799999999998</v>
      </c>
      <c r="UI7" s="154">
        <v>2458.85</v>
      </c>
      <c r="UJ7" s="154">
        <v>2456.0300000000002</v>
      </c>
      <c r="UK7" s="154">
        <v>2453.83</v>
      </c>
      <c r="UL7" s="154">
        <v>2452.44</v>
      </c>
      <c r="UM7" s="154">
        <v>2447.4499999999998</v>
      </c>
      <c r="UN7" s="154">
        <v>2443.38</v>
      </c>
      <c r="UO7" s="154">
        <v>2441.5500000000002</v>
      </c>
      <c r="UP7" s="154">
        <v>2437.5100000000002</v>
      </c>
      <c r="UQ7" s="154">
        <v>2435.25</v>
      </c>
      <c r="UR7" s="154">
        <v>2428.75</v>
      </c>
      <c r="US7" s="154">
        <v>2421.2800000000002</v>
      </c>
      <c r="UT7" s="154">
        <v>2419.66</v>
      </c>
      <c r="UU7" s="154">
        <v>2410.87</v>
      </c>
      <c r="UV7" s="154">
        <v>2408.75</v>
      </c>
      <c r="UW7" s="154">
        <v>2406.8000000000002</v>
      </c>
      <c r="UX7" s="154">
        <v>2404.89</v>
      </c>
      <c r="UY7" s="154">
        <v>2411.5300000000002</v>
      </c>
      <c r="UZ7" s="154">
        <v>2415.98</v>
      </c>
      <c r="VA7" s="154">
        <v>2422.08</v>
      </c>
      <c r="VB7" s="154">
        <v>2422.58</v>
      </c>
      <c r="VC7" s="154">
        <v>2422.41</v>
      </c>
      <c r="VD7" s="154">
        <v>2423.16</v>
      </c>
      <c r="VE7" s="154">
        <v>2420.5100000000002</v>
      </c>
      <c r="VF7" s="154">
        <v>2420.5700000000002</v>
      </c>
      <c r="VG7" s="154">
        <v>2419.42</v>
      </c>
      <c r="VH7" s="154">
        <v>2419.02</v>
      </c>
      <c r="VI7" s="154">
        <v>2418.67</v>
      </c>
      <c r="VJ7" s="154">
        <v>2417.3200000000002</v>
      </c>
      <c r="VK7" s="154">
        <v>2416.02</v>
      </c>
      <c r="VL7" s="154">
        <v>2414.38</v>
      </c>
      <c r="VM7" s="154">
        <v>2414.25</v>
      </c>
      <c r="VN7" s="154">
        <v>2413.21</v>
      </c>
      <c r="VO7" s="154">
        <v>2411.5500000000002</v>
      </c>
      <c r="VP7" s="154">
        <v>2411.6</v>
      </c>
      <c r="VQ7" s="154">
        <v>2411.77</v>
      </c>
      <c r="VR7" s="154">
        <v>2414.84</v>
      </c>
      <c r="VS7" s="154">
        <v>2418.6</v>
      </c>
      <c r="VT7" s="154">
        <v>2418.37</v>
      </c>
      <c r="VU7" s="154">
        <v>2418.3200000000002</v>
      </c>
      <c r="VV7" s="154">
        <v>2418.19</v>
      </c>
      <c r="VW7" s="154">
        <v>2417.1999999999998</v>
      </c>
      <c r="VX7" s="154">
        <v>2416.5100000000002</v>
      </c>
      <c r="VY7" s="154">
        <v>2411.04</v>
      </c>
      <c r="VZ7" s="154">
        <v>2408.31</v>
      </c>
      <c r="WA7" s="154">
        <v>2404.4899999999998</v>
      </c>
      <c r="WB7" s="154">
        <v>2406.33</v>
      </c>
      <c r="WC7" s="154">
        <v>2402.35</v>
      </c>
      <c r="WD7" s="154">
        <v>2397.9699999999998</v>
      </c>
      <c r="WE7" s="154">
        <v>2395.19</v>
      </c>
      <c r="WF7" s="154">
        <v>2389.86</v>
      </c>
      <c r="WG7" s="154">
        <v>2387.54</v>
      </c>
      <c r="WH7" s="154">
        <v>2383.6799999999998</v>
      </c>
      <c r="WI7" s="154">
        <v>2377.9499999999998</v>
      </c>
      <c r="WJ7" s="154">
        <v>2375.6</v>
      </c>
      <c r="WK7" s="154">
        <v>2374.81</v>
      </c>
      <c r="WL7" s="154">
        <v>2372.16</v>
      </c>
      <c r="WM7" s="154">
        <v>2369.9499999999998</v>
      </c>
      <c r="WN7" s="154">
        <v>2368.3200000000002</v>
      </c>
      <c r="WO7" s="154">
        <v>2364.81</v>
      </c>
      <c r="WP7" s="154">
        <v>2361.6799999999998</v>
      </c>
      <c r="WQ7" s="154">
        <v>2359.27</v>
      </c>
      <c r="WR7" s="154">
        <v>2358.54</v>
      </c>
      <c r="WS7" s="154">
        <v>2355.5100000000002</v>
      </c>
      <c r="WT7" s="154">
        <v>2361.12</v>
      </c>
      <c r="WU7" s="154">
        <v>2353.38</v>
      </c>
      <c r="WV7" s="154">
        <v>2350.2199999999998</v>
      </c>
      <c r="WW7" s="154">
        <v>2349.21</v>
      </c>
      <c r="WX7" s="154">
        <v>2349.87</v>
      </c>
      <c r="WY7" s="154">
        <v>2352.27</v>
      </c>
      <c r="WZ7" s="154">
        <v>2358.9899999999998</v>
      </c>
      <c r="XA7" s="154">
        <v>2371.37</v>
      </c>
      <c r="XB7" s="154">
        <v>2387.08</v>
      </c>
      <c r="XC7" s="154">
        <v>2402.54</v>
      </c>
      <c r="XD7" s="154">
        <v>2404.31</v>
      </c>
      <c r="XE7" s="154">
        <v>2410.96</v>
      </c>
      <c r="XF7" s="154">
        <v>2418.0700000000002</v>
      </c>
      <c r="XG7" s="154">
        <v>2418.84</v>
      </c>
      <c r="XH7" s="154">
        <v>2422.4899999999998</v>
      </c>
      <c r="XI7" s="154">
        <v>2424.34</v>
      </c>
      <c r="XJ7" s="154">
        <v>2424.6799999999998</v>
      </c>
      <c r="XK7" s="154">
        <v>2430.5</v>
      </c>
      <c r="XL7" s="154">
        <v>2437.5500000000002</v>
      </c>
      <c r="XM7" s="154">
        <v>2441.63</v>
      </c>
      <c r="XN7" s="154">
        <v>2444.9499999999998</v>
      </c>
      <c r="XO7" s="154">
        <v>2449.52</v>
      </c>
      <c r="XP7" s="154">
        <v>2455.81</v>
      </c>
      <c r="XQ7" s="154">
        <v>2457.34</v>
      </c>
      <c r="XR7" s="154">
        <v>2456.17</v>
      </c>
      <c r="XS7" s="154">
        <v>2450.58</v>
      </c>
      <c r="XT7" s="154">
        <v>2448.16</v>
      </c>
      <c r="XU7" s="154">
        <v>2447.5100000000002</v>
      </c>
      <c r="XV7" s="154">
        <v>2443.52</v>
      </c>
      <c r="XW7" s="154">
        <v>2442.06</v>
      </c>
      <c r="XX7" s="154">
        <v>2441</v>
      </c>
      <c r="XY7" s="154">
        <v>2441.41</v>
      </c>
      <c r="XZ7" s="154">
        <v>2444.19</v>
      </c>
      <c r="YA7" s="154">
        <v>2444.9</v>
      </c>
      <c r="YB7" s="154">
        <v>2444.42</v>
      </c>
      <c r="YC7" s="154">
        <v>2444.38</v>
      </c>
      <c r="YD7" s="154">
        <v>2443.25</v>
      </c>
      <c r="YE7" s="154">
        <v>2440.5300000000002</v>
      </c>
      <c r="YF7" s="154">
        <v>2440.08</v>
      </c>
      <c r="YG7" s="154">
        <v>2436.66</v>
      </c>
      <c r="YH7" s="154">
        <v>2434.7399999999998</v>
      </c>
      <c r="YI7" s="154">
        <v>2433.65</v>
      </c>
      <c r="YJ7" s="154">
        <v>2431.25</v>
      </c>
      <c r="YK7" s="154">
        <v>2430.0500000000002</v>
      </c>
      <c r="YL7" s="154">
        <v>2431.16</v>
      </c>
      <c r="YM7" s="154">
        <v>2433.17</v>
      </c>
      <c r="YN7" s="154">
        <v>2435.35</v>
      </c>
      <c r="YO7" s="154">
        <v>2437.33</v>
      </c>
      <c r="YP7" s="154">
        <v>2438.69</v>
      </c>
      <c r="YQ7" s="154">
        <v>2441.52</v>
      </c>
      <c r="YR7" s="154">
        <v>2446.79</v>
      </c>
      <c r="YS7" s="154">
        <v>2451.7199999999998</v>
      </c>
      <c r="YT7" s="154">
        <v>2451.7199999999998</v>
      </c>
      <c r="YU7" s="154">
        <v>2454.66</v>
      </c>
      <c r="YV7" s="154">
        <v>2456.7800000000002</v>
      </c>
      <c r="YW7" s="154">
        <v>2460.5500000000002</v>
      </c>
      <c r="YX7" s="154">
        <v>2465.0300000000002</v>
      </c>
      <c r="YY7" s="154">
        <v>2468.25</v>
      </c>
      <c r="YZ7" s="154">
        <v>2466.86</v>
      </c>
      <c r="ZA7" s="154">
        <v>2465.12</v>
      </c>
      <c r="ZB7" s="154">
        <v>2465.7199999999998</v>
      </c>
      <c r="ZC7" s="154">
        <v>2466.64</v>
      </c>
      <c r="ZD7" s="154">
        <v>2463.8200000000002</v>
      </c>
      <c r="ZE7" s="154">
        <v>2463.02</v>
      </c>
      <c r="ZF7" s="154">
        <v>2463.42</v>
      </c>
      <c r="ZG7" s="154">
        <v>2464.4299999999998</v>
      </c>
      <c r="ZH7" s="154">
        <v>2465.2800000000002</v>
      </c>
      <c r="ZI7" s="154">
        <v>2463.12</v>
      </c>
      <c r="ZJ7" s="154">
        <v>2462.9699999999998</v>
      </c>
      <c r="ZK7" s="154">
        <v>2462.4299999999998</v>
      </c>
      <c r="ZL7" s="154">
        <v>2459.85</v>
      </c>
      <c r="ZM7" s="154">
        <v>2460.6799999999998</v>
      </c>
      <c r="ZN7" s="154">
        <v>2461.06</v>
      </c>
      <c r="ZO7" s="154">
        <v>2460.48</v>
      </c>
      <c r="ZP7" s="154">
        <v>2460.5100000000002</v>
      </c>
      <c r="ZQ7" s="154">
        <v>2460.58</v>
      </c>
      <c r="ZR7" s="154">
        <v>2457.4699999999998</v>
      </c>
      <c r="ZS7" s="154">
        <v>2456.91</v>
      </c>
      <c r="ZT7" s="154">
        <v>2456.92</v>
      </c>
      <c r="ZU7" s="154">
        <v>2455.84</v>
      </c>
      <c r="ZV7" s="154">
        <v>2455.77</v>
      </c>
      <c r="ZW7" s="154">
        <v>2455.14</v>
      </c>
      <c r="ZX7" s="154">
        <v>2455.56</v>
      </c>
      <c r="ZY7" s="154">
        <v>2456.04</v>
      </c>
      <c r="ZZ7" s="154">
        <v>2456.0500000000002</v>
      </c>
      <c r="AAA7" s="154">
        <v>2456.21</v>
      </c>
      <c r="AAB7" s="154">
        <v>2456.1999999999998</v>
      </c>
      <c r="AAC7" s="154">
        <v>2456.17</v>
      </c>
      <c r="AAD7" s="154">
        <v>2456.2199999999998</v>
      </c>
      <c r="AAE7" s="154">
        <v>2455.86</v>
      </c>
      <c r="AAF7" s="154">
        <v>2455.4299999999998</v>
      </c>
      <c r="AAG7" s="154">
        <v>2454.37</v>
      </c>
      <c r="AAH7" s="154">
        <v>2455.1999999999998</v>
      </c>
      <c r="AAI7" s="154">
        <v>2454.08</v>
      </c>
      <c r="AAJ7" s="154">
        <v>2453.79</v>
      </c>
      <c r="AAK7" s="154">
        <v>2452.8200000000002</v>
      </c>
      <c r="AAL7" s="154">
        <v>2452.31</v>
      </c>
      <c r="AAM7" s="154">
        <v>2450.9</v>
      </c>
      <c r="AAN7" s="154">
        <v>2445.54</v>
      </c>
      <c r="AAO7" s="154">
        <v>2444.25</v>
      </c>
      <c r="AAP7" s="154">
        <v>2444.96</v>
      </c>
      <c r="AAQ7" s="154">
        <v>2445.66</v>
      </c>
      <c r="AAR7" s="154">
        <v>2444.27</v>
      </c>
      <c r="AAS7" s="154">
        <v>2444.0100000000002</v>
      </c>
      <c r="AAT7" s="154">
        <v>2444.27</v>
      </c>
      <c r="AAU7" s="154">
        <v>2444.11</v>
      </c>
      <c r="AAV7" s="154">
        <v>2444.6</v>
      </c>
      <c r="AAW7" s="154">
        <v>2444.3200000000002</v>
      </c>
      <c r="AAX7" s="154">
        <v>2444.38</v>
      </c>
      <c r="AAY7" s="154">
        <v>2443.5700000000002</v>
      </c>
      <c r="AAZ7" s="154">
        <v>2443.7199999999998</v>
      </c>
      <c r="ABA7" s="154">
        <v>2442.2199999999998</v>
      </c>
      <c r="ABB7" s="154">
        <v>2441.66</v>
      </c>
      <c r="ABC7" s="154">
        <v>2440.77</v>
      </c>
      <c r="ABD7" s="154">
        <v>2439.64</v>
      </c>
      <c r="ABE7" s="154">
        <v>2438.16</v>
      </c>
      <c r="ABF7" s="154">
        <v>2437.41</v>
      </c>
      <c r="ABG7" s="154">
        <v>2437.1799999999998</v>
      </c>
      <c r="ABH7" s="154">
        <v>2436.27</v>
      </c>
      <c r="ABI7" s="154">
        <v>2436.29</v>
      </c>
      <c r="ABJ7" s="154">
        <v>2434.2199999999998</v>
      </c>
      <c r="ABK7" s="154">
        <v>2425.7800000000002</v>
      </c>
      <c r="ABL7" s="154">
        <v>2428.21</v>
      </c>
      <c r="ABM7" s="154">
        <v>2427.09</v>
      </c>
      <c r="ABN7" s="154">
        <v>2426.27</v>
      </c>
      <c r="ABO7" s="154">
        <v>2426.41</v>
      </c>
      <c r="ABP7" s="154">
        <v>2427.17</v>
      </c>
      <c r="ABQ7" s="154">
        <v>2426.79</v>
      </c>
      <c r="ABR7" s="154">
        <v>2427.4</v>
      </c>
      <c r="ABS7" s="154">
        <v>2427.13</v>
      </c>
      <c r="ABT7" s="154">
        <v>2428.23</v>
      </c>
      <c r="ABU7" s="154">
        <v>2428.21</v>
      </c>
      <c r="ABV7" s="154">
        <v>2428.91</v>
      </c>
      <c r="ABW7" s="154">
        <v>2430.35</v>
      </c>
      <c r="ABX7" s="154">
        <v>2432.64</v>
      </c>
      <c r="ABY7" s="154">
        <v>2432.3200000000002</v>
      </c>
      <c r="ABZ7" s="154">
        <v>2432.3200000000002</v>
      </c>
      <c r="ACA7" s="154">
        <v>2433.66</v>
      </c>
      <c r="ACB7" s="154">
        <v>2433.67</v>
      </c>
      <c r="ACC7" s="154">
        <v>2432.75</v>
      </c>
      <c r="ACD7" s="154">
        <v>2431.5100000000002</v>
      </c>
      <c r="ACE7" s="154">
        <v>2429.73</v>
      </c>
      <c r="ACF7" s="154">
        <v>2424.6799999999998</v>
      </c>
      <c r="ACG7" s="154">
        <v>2422.7800000000002</v>
      </c>
      <c r="ACH7" s="154">
        <v>2423.37</v>
      </c>
      <c r="ACI7" s="154">
        <v>2422.3000000000002</v>
      </c>
      <c r="ACJ7" s="154">
        <v>2421.0700000000002</v>
      </c>
      <c r="ACK7" s="154">
        <v>2420.19</v>
      </c>
      <c r="ACL7" s="154">
        <v>2420.08</v>
      </c>
      <c r="ACM7" s="154">
        <v>2417.73</v>
      </c>
      <c r="ACN7" s="154">
        <v>2418.9499999999998</v>
      </c>
      <c r="ACO7" s="154">
        <v>2419.09</v>
      </c>
      <c r="ACP7" s="154">
        <v>2417.71</v>
      </c>
      <c r="ACQ7" s="154">
        <v>2416.38</v>
      </c>
      <c r="ACR7" s="154">
        <v>2415.4299999999998</v>
      </c>
      <c r="ACS7" s="154">
        <v>2414.84</v>
      </c>
      <c r="ACT7" s="154">
        <v>2412.92</v>
      </c>
      <c r="ACU7" s="154">
        <v>2410.67</v>
      </c>
      <c r="ACV7" s="154">
        <v>2409.64</v>
      </c>
      <c r="ACW7" s="154">
        <v>2405.35</v>
      </c>
      <c r="ACX7" s="154">
        <v>2402.06</v>
      </c>
      <c r="ACY7" s="154">
        <v>2400.13</v>
      </c>
      <c r="ACZ7" s="154">
        <v>2396.2603425950283</v>
      </c>
      <c r="ADA7" s="154">
        <v>2395.85</v>
      </c>
      <c r="ADB7" s="154">
        <v>2397.63</v>
      </c>
      <c r="ADC7" s="154">
        <v>2398.21</v>
      </c>
      <c r="ADD7" s="154">
        <v>2398.2600000000002</v>
      </c>
      <c r="ADE7" s="154">
        <v>2398.35</v>
      </c>
      <c r="ADF7" s="154">
        <v>2397.69</v>
      </c>
      <c r="ADG7" s="154">
        <v>2395.9299999999998</v>
      </c>
      <c r="ADH7" s="154">
        <v>2395.3000000000002</v>
      </c>
      <c r="ADI7" s="154">
        <v>2394.23</v>
      </c>
      <c r="ADJ7" s="154">
        <v>2393.81</v>
      </c>
      <c r="ADK7" s="154">
        <v>2393.75</v>
      </c>
      <c r="ADL7" s="154">
        <v>2393.88</v>
      </c>
      <c r="ADM7" s="154">
        <v>2393.92</v>
      </c>
      <c r="ADN7" s="154">
        <v>2394.1799999999998</v>
      </c>
      <c r="ADO7" s="154">
        <v>2394.77</v>
      </c>
      <c r="ADP7" s="154">
        <v>2394.91</v>
      </c>
      <c r="ADQ7" s="154">
        <v>2396.2199999999998</v>
      </c>
      <c r="ADR7" s="154">
        <v>2395.4</v>
      </c>
      <c r="ADS7" s="154">
        <v>2395.4699999999998</v>
      </c>
      <c r="ADT7" s="154">
        <v>2397.19</v>
      </c>
      <c r="ADU7" s="154">
        <v>2398.38</v>
      </c>
      <c r="ADV7" s="154">
        <v>2398.42</v>
      </c>
      <c r="ADW7" s="154">
        <v>2398.69</v>
      </c>
      <c r="ADX7" s="154">
        <v>2396.9299999999998</v>
      </c>
      <c r="ADY7" s="154">
        <v>2396.35</v>
      </c>
      <c r="ADZ7" s="154">
        <v>2395.23</v>
      </c>
      <c r="AEA7" s="154">
        <v>2394.6799999999998</v>
      </c>
      <c r="AEB7" s="154">
        <v>2394.0300000000002</v>
      </c>
      <c r="AEC7" s="154">
        <v>2393.84</v>
      </c>
      <c r="AED7" s="154">
        <v>2392.77</v>
      </c>
      <c r="AEE7" s="154">
        <v>2392.4499999999998</v>
      </c>
      <c r="AEF7" s="154">
        <v>2391.64</v>
      </c>
      <c r="AEG7" s="154">
        <v>2390.79</v>
      </c>
      <c r="AEH7" s="154">
        <v>2391.14</v>
      </c>
      <c r="AEI7" s="154">
        <v>2391.58</v>
      </c>
      <c r="AEJ7" s="154">
        <v>2391.46</v>
      </c>
      <c r="AEK7" s="154">
        <v>2391.4499999999998</v>
      </c>
      <c r="AEL7" s="154">
        <v>2392.7600000000002</v>
      </c>
      <c r="AEM7" s="154">
        <v>2392.9299999999998</v>
      </c>
      <c r="AEN7" s="154">
        <v>2393.9299999999998</v>
      </c>
      <c r="AEO7" s="154">
        <v>2396.6799999999998</v>
      </c>
      <c r="AEP7" s="154">
        <v>2394.17</v>
      </c>
      <c r="AEQ7" s="154">
        <v>2394.15</v>
      </c>
      <c r="AER7" s="154">
        <v>2393.52</v>
      </c>
      <c r="AES7" s="154">
        <v>2394.96</v>
      </c>
      <c r="AET7" s="154">
        <v>2395.9</v>
      </c>
      <c r="AEU7" s="154">
        <v>2397.0700000000002</v>
      </c>
      <c r="AEV7" s="154">
        <v>2397.8200000000002</v>
      </c>
      <c r="AEW7" s="154">
        <v>2398.64</v>
      </c>
      <c r="AEX7" s="154">
        <v>2401.65</v>
      </c>
      <c r="AEY7" s="154">
        <v>2402.86</v>
      </c>
      <c r="AEZ7" s="154">
        <v>2402.14</v>
      </c>
      <c r="AFA7" s="154">
        <v>2402.67</v>
      </c>
      <c r="AFB7" s="154">
        <v>2402.19</v>
      </c>
      <c r="AFC7" s="154">
        <v>2402.6</v>
      </c>
      <c r="AFD7" s="154">
        <v>2402.1</v>
      </c>
      <c r="AFE7" s="154">
        <v>2402.94</v>
      </c>
      <c r="AFF7" s="154">
        <v>2402.06</v>
      </c>
      <c r="AFG7" s="154">
        <v>2401.85</v>
      </c>
      <c r="AFH7" s="154">
        <v>2401.46</v>
      </c>
      <c r="AFI7" s="154">
        <v>2400.4899999999998</v>
      </c>
      <c r="AFJ7" s="154">
        <v>2401</v>
      </c>
      <c r="AFK7" s="154">
        <v>2401.3000000000002</v>
      </c>
      <c r="AFL7" s="154">
        <v>2404.0500000000002</v>
      </c>
      <c r="AFM7" s="154">
        <v>2405.65</v>
      </c>
      <c r="AFN7" s="154">
        <v>2405.92</v>
      </c>
      <c r="AFO7" s="154">
        <v>2408.41</v>
      </c>
      <c r="AFP7" s="154">
        <v>2410.9499999999998</v>
      </c>
      <c r="AFQ7" s="154">
        <v>2411.5100000000002</v>
      </c>
      <c r="AFR7" s="154">
        <v>2410.8200000000002</v>
      </c>
      <c r="AFS7" s="154">
        <v>2410.38</v>
      </c>
      <c r="AFT7" s="154">
        <v>2410.0700000000002</v>
      </c>
      <c r="AFU7" s="154">
        <v>2409.04</v>
      </c>
      <c r="AFV7" s="154">
        <v>2409.8000000000002</v>
      </c>
      <c r="AFW7" s="154">
        <v>2409.73</v>
      </c>
      <c r="AFX7" s="154">
        <v>2409.9499999999998</v>
      </c>
      <c r="AFY7" s="154">
        <v>2411.27</v>
      </c>
      <c r="AFZ7" s="154">
        <v>2412.04</v>
      </c>
      <c r="AGA7" s="154">
        <v>2412.8000000000002</v>
      </c>
      <c r="AGB7" s="154">
        <v>2414.29</v>
      </c>
      <c r="AGC7" s="154">
        <v>2414.4499999999998</v>
      </c>
      <c r="AGD7" s="154">
        <v>2414.54</v>
      </c>
      <c r="AGE7" s="154">
        <v>2415.21</v>
      </c>
      <c r="AGF7" s="154">
        <v>2418.64</v>
      </c>
      <c r="AGG7" s="154">
        <v>2423.66</v>
      </c>
      <c r="AGH7" s="154">
        <v>2426.54</v>
      </c>
      <c r="AGI7" s="154">
        <v>2441.23</v>
      </c>
      <c r="AGJ7" s="154">
        <v>2450.98</v>
      </c>
      <c r="AGK7" s="154">
        <v>2454.0500000000002</v>
      </c>
      <c r="AGL7" s="154">
        <v>2460.9</v>
      </c>
      <c r="AGM7" s="154">
        <v>2464.61</v>
      </c>
      <c r="AGN7" s="154">
        <v>2464.44</v>
      </c>
      <c r="AGO7" s="154">
        <v>2463.29</v>
      </c>
      <c r="AGP7" s="154">
        <v>2462.8200000000002</v>
      </c>
      <c r="AGQ7" s="154">
        <v>2462.7800000000002</v>
      </c>
      <c r="AGR7" s="154">
        <v>2462.84</v>
      </c>
      <c r="AGS7" s="154">
        <v>2463.15</v>
      </c>
      <c r="AGT7" s="154">
        <v>2463.46</v>
      </c>
      <c r="AGU7" s="154">
        <v>2463.3089496139442</v>
      </c>
      <c r="AGV7" s="154">
        <v>2463.1999999999998</v>
      </c>
      <c r="AGW7" s="154">
        <v>2461.66</v>
      </c>
      <c r="AGX7" s="154">
        <v>2461.6</v>
      </c>
      <c r="AGY7" s="154">
        <v>2461.17</v>
      </c>
      <c r="AGZ7" s="154">
        <v>2461.1999999999998</v>
      </c>
      <c r="AHA7" s="154">
        <v>2461.2800000000002</v>
      </c>
      <c r="AHB7" s="154">
        <v>2461.66</v>
      </c>
      <c r="AHC7" s="154">
        <v>2463.2399999999998</v>
      </c>
      <c r="AHD7" s="154">
        <v>2463.02</v>
      </c>
      <c r="AHE7" s="154">
        <v>2464.84</v>
      </c>
      <c r="AHF7" s="154">
        <v>2464.0500000000002</v>
      </c>
      <c r="AHG7" s="154">
        <v>2464.44</v>
      </c>
      <c r="AHH7" s="154">
        <v>2463.61</v>
      </c>
      <c r="AHI7" s="154">
        <v>2463.25</v>
      </c>
      <c r="AHJ7" s="154">
        <v>2462.5100000000002</v>
      </c>
      <c r="AHK7" s="154">
        <v>2460.5700000000002</v>
      </c>
      <c r="AHL7" s="154">
        <v>2457.5300000000002</v>
      </c>
      <c r="AHM7" s="154">
        <v>2456.4499999999998</v>
      </c>
      <c r="AHN7" s="154">
        <v>2456.0500000000002</v>
      </c>
      <c r="AHO7" s="154">
        <v>2455.5</v>
      </c>
      <c r="AHP7" s="154">
        <v>2455.6999999999998</v>
      </c>
      <c r="AHQ7" s="154">
        <v>2455.9899999999998</v>
      </c>
      <c r="AHR7" s="154">
        <v>2455.9899999999998</v>
      </c>
      <c r="AHS7" s="154">
        <v>2455.9899999999998</v>
      </c>
      <c r="AHT7" s="154">
        <v>2458.2199999999998</v>
      </c>
      <c r="AHU7" s="154">
        <v>2458.64</v>
      </c>
      <c r="AHV7" s="154">
        <v>2460.0700000000002</v>
      </c>
      <c r="AHW7" s="154">
        <v>2463.71</v>
      </c>
      <c r="AHX7" s="154">
        <v>2464.56</v>
      </c>
      <c r="AHY7" s="154">
        <v>2464.56</v>
      </c>
      <c r="AHZ7" s="154">
        <v>2464.56</v>
      </c>
      <c r="AIA7" s="154">
        <v>2467.7600000000002</v>
      </c>
      <c r="AIB7" s="154">
        <v>2468.94</v>
      </c>
      <c r="AIC7" s="154">
        <v>2468.38</v>
      </c>
      <c r="AID7" s="154">
        <v>2469.36</v>
      </c>
      <c r="AIE7" s="154">
        <v>2469.79</v>
      </c>
      <c r="AIF7" s="154">
        <v>2472.1799999999998</v>
      </c>
      <c r="AIG7" s="154">
        <v>2472.73</v>
      </c>
      <c r="AIH7" s="154">
        <v>2473.65</v>
      </c>
      <c r="AII7" s="154">
        <v>2473.4299999999998</v>
      </c>
      <c r="AIJ7" s="154">
        <v>2472.9899999999998</v>
      </c>
      <c r="AIK7" s="154">
        <v>2473.44</v>
      </c>
      <c r="AIL7" s="154">
        <v>2473.83</v>
      </c>
      <c r="AIM7" s="154">
        <v>2475.52</v>
      </c>
      <c r="AIN7" s="154">
        <v>2476.2399999999998</v>
      </c>
      <c r="AIO7" s="154">
        <v>2479.46</v>
      </c>
      <c r="AIP7" s="154">
        <v>2480.81</v>
      </c>
      <c r="AIQ7" s="154">
        <v>2483.89</v>
      </c>
      <c r="AIR7" s="154">
        <v>2487.13</v>
      </c>
      <c r="AIS7" s="154">
        <v>2493.35</v>
      </c>
      <c r="AIT7" s="154">
        <v>2497.65</v>
      </c>
      <c r="AIU7" s="154">
        <v>2500.8200000000002</v>
      </c>
      <c r="AIV7" s="154">
        <v>2503.41</v>
      </c>
      <c r="AIW7" s="154">
        <v>2511.2199999999998</v>
      </c>
      <c r="AIX7" s="154">
        <v>2515.2199999999998</v>
      </c>
      <c r="AIY7" s="154">
        <v>2521.27</v>
      </c>
      <c r="AIZ7" s="154">
        <v>2523.1</v>
      </c>
      <c r="AJA7" s="154">
        <v>2533.9499999999998</v>
      </c>
      <c r="AJB7" s="154">
        <v>2538.38</v>
      </c>
      <c r="AJC7" s="154">
        <v>2545.29</v>
      </c>
      <c r="AJD7" s="154">
        <v>2552.13</v>
      </c>
      <c r="AJE7" s="154">
        <v>2550.04</v>
      </c>
      <c r="AJF7" s="154">
        <v>2564.4</v>
      </c>
      <c r="AJG7" s="154">
        <v>2567.2600000000002</v>
      </c>
      <c r="AJH7" s="154">
        <v>2568.08</v>
      </c>
      <c r="AJI7" s="154">
        <v>2567.15</v>
      </c>
      <c r="AJJ7" s="154">
        <v>2566.33</v>
      </c>
      <c r="AJK7" s="154">
        <v>2565.9899999999998</v>
      </c>
      <c r="AJL7" s="154">
        <v>2564.87</v>
      </c>
      <c r="AJM7" s="154">
        <v>2563.77</v>
      </c>
      <c r="AJN7" s="154">
        <v>2563.84</v>
      </c>
      <c r="AJO7" s="154">
        <v>2564.65</v>
      </c>
      <c r="AJP7" s="154">
        <v>2564.9</v>
      </c>
      <c r="AJQ7" s="154">
        <v>2564.9</v>
      </c>
      <c r="AJR7" s="154">
        <v>2562.9</v>
      </c>
      <c r="AJS7" s="154">
        <v>2564.2399999999998</v>
      </c>
      <c r="AJT7" s="154">
        <v>2563.79</v>
      </c>
      <c r="AJU7" s="154">
        <v>2563.7800000000002</v>
      </c>
      <c r="AJV7" s="154">
        <v>2563.67</v>
      </c>
      <c r="AJW7" s="154">
        <v>2563.66</v>
      </c>
      <c r="AJX7" s="154">
        <v>2563.94</v>
      </c>
      <c r="AJY7" s="154">
        <v>2564.15</v>
      </c>
      <c r="AJZ7" s="154">
        <v>2564.5500000000002</v>
      </c>
      <c r="AKA7" s="154">
        <v>2564.44</v>
      </c>
      <c r="AKB7" s="154">
        <v>2564.89</v>
      </c>
      <c r="AKC7" s="154">
        <v>2565.7399999999998</v>
      </c>
      <c r="AKD7" s="154">
        <v>2565.9</v>
      </c>
      <c r="AKE7" s="154">
        <v>2565.73</v>
      </c>
      <c r="AKF7" s="154">
        <v>2566.89</v>
      </c>
      <c r="AKG7" s="154">
        <v>2567.17</v>
      </c>
      <c r="AKH7" s="154">
        <v>2568.67</v>
      </c>
      <c r="AKI7" s="154">
        <v>2568.85</v>
      </c>
      <c r="AKJ7" s="154">
        <v>2569.63</v>
      </c>
      <c r="AKK7" s="154">
        <v>2572.5</v>
      </c>
      <c r="AKL7" s="154">
        <v>2574.65</v>
      </c>
      <c r="AKM7" s="154">
        <v>2577.23</v>
      </c>
      <c r="AKN7" s="154">
        <v>2580.79</v>
      </c>
      <c r="AKO7" s="154">
        <v>2586.33</v>
      </c>
      <c r="AKP7" s="154">
        <v>2590.6799999999998</v>
      </c>
      <c r="AKQ7" s="154">
        <v>2596.89</v>
      </c>
      <c r="AKR7" s="154">
        <v>2603.25</v>
      </c>
      <c r="AKS7" s="154">
        <v>2605.84</v>
      </c>
      <c r="AKT7" s="154">
        <v>2618.94</v>
      </c>
      <c r="AKU7" s="154">
        <v>2627.04</v>
      </c>
      <c r="AKV7" s="154">
        <v>2632.53</v>
      </c>
      <c r="AKW7" s="154">
        <v>2639.21</v>
      </c>
      <c r="AKX7" s="154">
        <v>2634.19</v>
      </c>
      <c r="AKY7" s="154">
        <v>2632.9</v>
      </c>
      <c r="AKZ7" s="154">
        <v>2634.5</v>
      </c>
      <c r="ALA7" s="154">
        <v>2634.4</v>
      </c>
      <c r="ALB7" s="154">
        <v>2634.26</v>
      </c>
      <c r="ALC7" s="154">
        <v>2634.83</v>
      </c>
      <c r="ALD7" s="154">
        <v>2635</v>
      </c>
      <c r="ALE7" s="154">
        <v>2634.99</v>
      </c>
      <c r="ALF7" s="154">
        <v>2635.88</v>
      </c>
      <c r="ALG7" s="154">
        <v>2636.78</v>
      </c>
      <c r="ALH7" s="154">
        <v>2636.67</v>
      </c>
      <c r="ALI7" s="154">
        <v>2637.63</v>
      </c>
      <c r="ALJ7" s="154">
        <v>2638.03</v>
      </c>
      <c r="ALK7" s="154">
        <v>2639.86</v>
      </c>
      <c r="ALL7" s="154">
        <v>2642.01</v>
      </c>
      <c r="ALM7" s="154">
        <v>2641.33</v>
      </c>
      <c r="ALN7" s="154">
        <v>2642.81</v>
      </c>
      <c r="ALO7" s="154">
        <v>2642.92</v>
      </c>
      <c r="ALP7" s="154">
        <v>2643.69</v>
      </c>
      <c r="ALQ7" s="154">
        <v>2648.02</v>
      </c>
      <c r="ALR7" s="154">
        <v>2653.25</v>
      </c>
      <c r="ALS7" s="154">
        <v>2650.55</v>
      </c>
      <c r="ALT7" s="154">
        <v>2657.97</v>
      </c>
      <c r="ALU7" s="154">
        <v>2663.98</v>
      </c>
      <c r="ALV7" s="154">
        <v>2666.36</v>
      </c>
      <c r="ALW7" s="154">
        <v>2666.72</v>
      </c>
      <c r="ALX7" s="154">
        <v>2666.14</v>
      </c>
      <c r="ALY7" s="154">
        <v>2665.73</v>
      </c>
      <c r="ALZ7" s="154">
        <v>2662.86</v>
      </c>
      <c r="AMA7" s="154">
        <v>2660.12</v>
      </c>
      <c r="AMB7" s="154">
        <v>2655.96</v>
      </c>
      <c r="AMC7" s="154">
        <v>2650.55</v>
      </c>
      <c r="AMD7" s="154">
        <v>2648.87</v>
      </c>
      <c r="AME7" s="154">
        <v>2646.3</v>
      </c>
      <c r="AMF7" s="154">
        <v>2640.31</v>
      </c>
      <c r="AMG7" s="154">
        <v>2636</v>
      </c>
      <c r="AMH7" s="154">
        <v>2632.72</v>
      </c>
      <c r="AMI7" s="154">
        <v>2631.65</v>
      </c>
      <c r="AMJ7" s="154">
        <v>2630.5</v>
      </c>
      <c r="AMK7" s="154">
        <v>2629.69</v>
      </c>
      <c r="AML7" s="154">
        <v>2628.7</v>
      </c>
      <c r="AMM7" s="154">
        <v>2629.76</v>
      </c>
      <c r="AMN7" s="144">
        <v>2630.4</v>
      </c>
      <c r="AMO7" s="144">
        <v>2630.93</v>
      </c>
      <c r="AMP7" s="144">
        <v>2631.45</v>
      </c>
      <c r="AMQ7" s="154">
        <v>2631.58</v>
      </c>
      <c r="AMR7" s="154">
        <v>2632.53</v>
      </c>
      <c r="AMS7" s="154">
        <v>2632.52</v>
      </c>
      <c r="AMT7" s="154">
        <v>2632.71</v>
      </c>
      <c r="AMU7" s="154">
        <v>2633.79</v>
      </c>
      <c r="AMV7" s="154">
        <v>2634.97</v>
      </c>
      <c r="AMW7" s="154">
        <v>2635.25</v>
      </c>
      <c r="AMX7" s="154">
        <v>2635.11</v>
      </c>
      <c r="AMY7" s="154">
        <v>2635.29</v>
      </c>
      <c r="AMZ7" s="154">
        <v>2634.48</v>
      </c>
      <c r="ANA7" s="154">
        <v>2635.8</v>
      </c>
      <c r="ANB7" s="154">
        <v>2635.46</v>
      </c>
      <c r="ANC7" s="154">
        <v>2635.33</v>
      </c>
      <c r="AND7" s="154">
        <v>2635.34</v>
      </c>
      <c r="ANE7" s="154">
        <v>2634.79</v>
      </c>
      <c r="ANF7" s="154">
        <v>2634.8</v>
      </c>
      <c r="ANG7" s="154">
        <v>2634.44</v>
      </c>
      <c r="ANH7" s="154">
        <v>2634.61</v>
      </c>
      <c r="ANI7" s="154">
        <v>2634.3</v>
      </c>
      <c r="ANJ7" s="154">
        <v>2632.8</v>
      </c>
      <c r="ANK7" s="154">
        <v>2632.73</v>
      </c>
      <c r="ANL7" s="154">
        <v>2631</v>
      </c>
      <c r="ANM7" s="154">
        <v>2631.6</v>
      </c>
      <c r="ANN7" s="154">
        <v>2631.54</v>
      </c>
      <c r="ANO7" s="154">
        <v>2631.91</v>
      </c>
      <c r="ANP7" s="154">
        <v>2631.41</v>
      </c>
      <c r="ANQ7" s="154">
        <v>2631.25</v>
      </c>
      <c r="ANR7" s="154">
        <v>2630.86</v>
      </c>
      <c r="ANS7" s="154">
        <v>2631.37</v>
      </c>
      <c r="ANT7" s="154">
        <v>2631.17</v>
      </c>
      <c r="ANU7" s="154">
        <v>2631.28</v>
      </c>
      <c r="ANV7" s="154">
        <v>2631.53</v>
      </c>
      <c r="ANW7" s="154">
        <v>2631.51</v>
      </c>
      <c r="ANX7" s="154">
        <v>2631.43</v>
      </c>
      <c r="ANY7" s="154">
        <v>2632.08</v>
      </c>
      <c r="ANZ7" s="154">
        <v>2632</v>
      </c>
      <c r="AOA7" s="154">
        <v>2631.95</v>
      </c>
      <c r="AOB7" s="154">
        <v>2631.58</v>
      </c>
      <c r="AOC7" s="154">
        <v>2631.3</v>
      </c>
      <c r="AOD7" s="154">
        <v>2631.64</v>
      </c>
      <c r="AOE7" s="154">
        <v>2631.58</v>
      </c>
      <c r="AOF7" s="154">
        <v>2631.93</v>
      </c>
      <c r="AOG7" s="154">
        <v>2631.77</v>
      </c>
      <c r="AOH7" s="154">
        <v>2632.18</v>
      </c>
      <c r="AOI7" s="154">
        <v>2633.38</v>
      </c>
      <c r="AOJ7" s="154">
        <v>2635.13</v>
      </c>
      <c r="AOK7" s="154">
        <v>2636.4</v>
      </c>
      <c r="AOL7" s="154">
        <v>2635.94</v>
      </c>
      <c r="AOM7" s="154">
        <v>2637.12</v>
      </c>
      <c r="AON7" s="154">
        <v>2638.33</v>
      </c>
      <c r="AOO7" s="154">
        <v>2637.96</v>
      </c>
      <c r="AOP7" s="154">
        <v>2639.99</v>
      </c>
      <c r="AOQ7" s="154">
        <v>2639.51</v>
      </c>
      <c r="AOR7" s="154">
        <v>2642.42</v>
      </c>
      <c r="AOS7" s="154">
        <v>2642.78</v>
      </c>
      <c r="AOT7" s="154">
        <v>2643.07</v>
      </c>
      <c r="AOU7" s="154">
        <v>2642.95</v>
      </c>
      <c r="AOV7" s="154">
        <v>2641.58</v>
      </c>
      <c r="AOW7" s="154">
        <v>2641.72</v>
      </c>
      <c r="AOX7" s="154">
        <v>2642.23</v>
      </c>
      <c r="AOY7" s="154">
        <v>2642.76</v>
      </c>
      <c r="AOZ7" s="154">
        <v>2642.43</v>
      </c>
      <c r="APA7" s="154">
        <v>2642.01</v>
      </c>
      <c r="APB7" s="154">
        <v>2642.7</v>
      </c>
      <c r="APC7" s="154">
        <v>2643.22</v>
      </c>
      <c r="APD7" s="154">
        <v>2644.04</v>
      </c>
      <c r="APE7" s="154">
        <v>2645.21</v>
      </c>
      <c r="APF7" s="154">
        <v>2646.21</v>
      </c>
      <c r="APG7" s="154">
        <v>2647.18</v>
      </c>
      <c r="APH7" s="154">
        <v>2647.76</v>
      </c>
      <c r="API7" s="154">
        <v>2647.1</v>
      </c>
      <c r="APJ7" s="155">
        <v>2647.34</v>
      </c>
      <c r="APK7" s="155">
        <v>2647.27</v>
      </c>
      <c r="APL7" s="155">
        <v>2647.69</v>
      </c>
      <c r="APM7" s="155">
        <v>2647.83</v>
      </c>
      <c r="APN7" s="155">
        <v>2648.29</v>
      </c>
      <c r="APO7" s="155">
        <v>2648.73</v>
      </c>
      <c r="APP7" s="155">
        <v>2649.35</v>
      </c>
      <c r="APQ7" s="155">
        <v>2650.3</v>
      </c>
      <c r="APR7" s="155">
        <v>2650.87</v>
      </c>
      <c r="APS7" s="155">
        <v>2651.04</v>
      </c>
      <c r="APT7" s="155">
        <v>2651.72</v>
      </c>
      <c r="APU7" s="155">
        <v>2652.13</v>
      </c>
      <c r="APV7" s="155">
        <v>2651.87</v>
      </c>
      <c r="APW7" s="155">
        <v>2652.43</v>
      </c>
      <c r="APX7" s="155">
        <v>2653.14</v>
      </c>
      <c r="APY7" s="155">
        <v>2653.87</v>
      </c>
      <c r="APZ7" s="155">
        <v>2654.41</v>
      </c>
      <c r="AQA7" s="155">
        <v>2655.19</v>
      </c>
      <c r="AQB7" s="155">
        <v>2656.05</v>
      </c>
      <c r="AQC7" s="155">
        <v>2656.1</v>
      </c>
      <c r="AQD7" s="155">
        <v>2656.18</v>
      </c>
      <c r="AQE7" s="155">
        <v>2657.02</v>
      </c>
      <c r="AQF7" s="155">
        <v>2657.31</v>
      </c>
      <c r="AQG7" s="155">
        <v>2657.07</v>
      </c>
      <c r="AQH7" s="155">
        <v>2657.51</v>
      </c>
      <c r="AQI7" s="155">
        <v>2657.47</v>
      </c>
      <c r="AQJ7" s="155">
        <v>2657.76</v>
      </c>
      <c r="AQK7" s="155">
        <v>2657.92</v>
      </c>
      <c r="AQL7" s="155">
        <v>2658.24</v>
      </c>
      <c r="AQM7" s="155">
        <v>2658.11</v>
      </c>
      <c r="AQN7" s="155">
        <v>2658.65</v>
      </c>
      <c r="AQO7" s="155">
        <v>2658.59</v>
      </c>
      <c r="AQP7" s="155">
        <v>2659.07</v>
      </c>
      <c r="AQQ7" s="155">
        <v>2659.34</v>
      </c>
      <c r="AQR7" s="155">
        <v>2659.5</v>
      </c>
      <c r="AQS7" s="155">
        <v>2660.69</v>
      </c>
      <c r="AQT7" s="155">
        <v>2660.75</v>
      </c>
      <c r="AQU7" s="155">
        <v>2662.1</v>
      </c>
      <c r="AQV7" s="155">
        <v>2661.76</v>
      </c>
      <c r="AQW7" s="155">
        <v>2662.9</v>
      </c>
      <c r="AQX7" s="155">
        <v>2663.58</v>
      </c>
      <c r="AQY7" s="155">
        <v>2663.67</v>
      </c>
      <c r="AQZ7" s="155">
        <v>2664.1</v>
      </c>
      <c r="ARA7" s="155">
        <v>2665.32</v>
      </c>
      <c r="ARB7" s="155">
        <v>2665.04</v>
      </c>
      <c r="ARC7" s="155">
        <v>2665.62</v>
      </c>
      <c r="ARD7" s="155">
        <v>2666</v>
      </c>
      <c r="ARE7" s="155">
        <v>2666.5</v>
      </c>
      <c r="ARF7" s="155">
        <v>2666.99</v>
      </c>
      <c r="ARG7" s="155">
        <v>2665</v>
      </c>
      <c r="ARH7" s="155">
        <v>2667.12</v>
      </c>
      <c r="ARI7" s="155">
        <v>2665.94</v>
      </c>
      <c r="ARJ7" s="155">
        <v>2667.38</v>
      </c>
      <c r="ARK7" s="155">
        <v>2668.86</v>
      </c>
      <c r="ARL7" s="155">
        <v>2671.77</v>
      </c>
      <c r="ARM7" s="155">
        <v>2671.77</v>
      </c>
      <c r="ARN7" s="155">
        <v>2672.25</v>
      </c>
      <c r="ARO7" s="154">
        <v>2672.3</v>
      </c>
      <c r="ARP7" s="154">
        <v>2672.87</v>
      </c>
      <c r="ARQ7" s="154">
        <v>2672.73</v>
      </c>
      <c r="ARR7" s="154">
        <v>2672.74</v>
      </c>
      <c r="ARS7" s="154">
        <v>2673.17</v>
      </c>
      <c r="ART7" s="154">
        <v>2672.82</v>
      </c>
      <c r="ARU7" s="154">
        <v>2671.55</v>
      </c>
      <c r="ARV7" s="154">
        <v>2672.03</v>
      </c>
      <c r="ARW7" s="154">
        <v>2672.39</v>
      </c>
      <c r="ARX7" s="154">
        <v>2671.89</v>
      </c>
      <c r="ARY7" s="154">
        <v>2671.81</v>
      </c>
      <c r="ARZ7" s="154">
        <v>2672</v>
      </c>
      <c r="ASA7" s="154">
        <v>2671.81</v>
      </c>
      <c r="ASB7" s="154">
        <v>2671.53</v>
      </c>
      <c r="ASC7" s="154">
        <v>2671.62</v>
      </c>
      <c r="ASD7" s="154">
        <v>2671.79</v>
      </c>
      <c r="ASE7" s="154">
        <v>2671.58</v>
      </c>
      <c r="ASF7" s="154">
        <v>2671.57</v>
      </c>
      <c r="ASG7" s="154">
        <v>2671.25</v>
      </c>
      <c r="ASH7" s="154">
        <v>2671.12</v>
      </c>
      <c r="ASI7" s="154">
        <v>2670.65</v>
      </c>
      <c r="ASJ7" s="154">
        <v>2670.87</v>
      </c>
      <c r="ASK7" s="154">
        <v>2670.51</v>
      </c>
      <c r="ASL7" s="154">
        <v>2669.57</v>
      </c>
      <c r="ASM7" s="154">
        <v>2669.02</v>
      </c>
      <c r="ASN7" s="154">
        <v>2668.47</v>
      </c>
      <c r="ASO7" s="154">
        <v>2667.91</v>
      </c>
      <c r="ASP7" s="154">
        <v>2667.43</v>
      </c>
      <c r="ASQ7" s="154">
        <v>2666.66</v>
      </c>
      <c r="ASR7" s="154">
        <v>2667.45</v>
      </c>
      <c r="ASS7" s="154">
        <v>2667.69</v>
      </c>
      <c r="AST7" s="154">
        <v>2667.64</v>
      </c>
      <c r="ASU7" s="154">
        <v>2667.21</v>
      </c>
      <c r="ASV7" s="154">
        <v>2667.08</v>
      </c>
      <c r="ASW7" s="154">
        <v>2667.64</v>
      </c>
      <c r="ASX7" s="154">
        <v>2667.23</v>
      </c>
      <c r="ASY7" s="154">
        <v>2667.7</v>
      </c>
      <c r="ASZ7" s="154">
        <v>2668.31</v>
      </c>
      <c r="ATA7" s="154">
        <v>2669.12</v>
      </c>
      <c r="ATB7" s="154">
        <v>2669.04</v>
      </c>
      <c r="ATC7" s="154">
        <v>2670.43</v>
      </c>
      <c r="ATD7" s="154">
        <v>2669.96</v>
      </c>
      <c r="ATE7" s="154">
        <v>2670.53</v>
      </c>
      <c r="ATF7" s="154">
        <v>2671.6</v>
      </c>
      <c r="ATG7" s="154">
        <v>2674.62</v>
      </c>
      <c r="ATH7" s="154">
        <v>2676.12</v>
      </c>
      <c r="ATI7" s="154">
        <v>2679.03</v>
      </c>
      <c r="ATJ7" s="154">
        <v>2683.19</v>
      </c>
      <c r="ATK7" s="154">
        <v>2684.35</v>
      </c>
      <c r="ATL7" s="154">
        <v>2683.69</v>
      </c>
      <c r="ATM7" s="154">
        <v>2686.8</v>
      </c>
      <c r="ATN7" s="154">
        <v>2685.97</v>
      </c>
      <c r="ATO7" s="154">
        <v>2690.29</v>
      </c>
      <c r="ATP7" s="154">
        <v>2692.43</v>
      </c>
      <c r="ATQ7" s="154">
        <v>2697.83</v>
      </c>
      <c r="ATR7" s="154">
        <v>2701.17</v>
      </c>
      <c r="ATS7" s="154">
        <v>2701.11</v>
      </c>
      <c r="ATT7" s="154">
        <v>2702.31</v>
      </c>
      <c r="ATU7" s="154">
        <v>2703.24</v>
      </c>
      <c r="ATV7" s="154">
        <v>2703.39</v>
      </c>
      <c r="ATW7" s="154">
        <v>2703.61</v>
      </c>
      <c r="ATX7" s="154">
        <v>2702.87</v>
      </c>
      <c r="ATY7" s="154">
        <v>2702.33</v>
      </c>
      <c r="ATZ7" s="154">
        <v>2703.07</v>
      </c>
      <c r="AUA7" s="154">
        <v>2702.74</v>
      </c>
      <c r="AUB7" s="154">
        <v>2703.09</v>
      </c>
      <c r="AUC7" s="154">
        <v>2702.99</v>
      </c>
      <c r="AUD7" s="154">
        <v>2703.56</v>
      </c>
      <c r="AUE7" s="154">
        <v>2705.69</v>
      </c>
      <c r="AUF7" s="154">
        <v>2705.07</v>
      </c>
      <c r="AUG7" s="154">
        <v>2708.32</v>
      </c>
      <c r="AUH7" s="154">
        <v>2706.68</v>
      </c>
      <c r="AUI7" s="154">
        <v>2710.51</v>
      </c>
      <c r="AUJ7" s="154">
        <v>2714.13</v>
      </c>
      <c r="AUK7" s="154">
        <v>2715.22</v>
      </c>
      <c r="AUL7" s="154">
        <v>2717.08</v>
      </c>
      <c r="AUM7" s="154">
        <v>2719.38</v>
      </c>
      <c r="AUN7" s="154">
        <v>2720.66</v>
      </c>
      <c r="AUO7" s="154">
        <v>2720.52</v>
      </c>
      <c r="AUP7" s="154">
        <v>2721.72</v>
      </c>
      <c r="AUQ7" s="154">
        <v>2722.35</v>
      </c>
      <c r="AUR7" s="154">
        <v>2723.6</v>
      </c>
      <c r="AUS7" s="154">
        <v>2723.82</v>
      </c>
      <c r="AUT7" s="154">
        <v>2724.04</v>
      </c>
      <c r="AUU7" s="154">
        <v>2726.12</v>
      </c>
      <c r="AUV7" s="154">
        <v>2727.25</v>
      </c>
      <c r="AUW7" s="154">
        <v>2729.14</v>
      </c>
      <c r="AUX7" s="154">
        <v>2730.15</v>
      </c>
      <c r="AUY7" s="154">
        <v>2730.91</v>
      </c>
      <c r="AUZ7" s="154">
        <v>2731.72</v>
      </c>
      <c r="AVA7" s="154">
        <v>2732.43</v>
      </c>
      <c r="AVB7" s="154">
        <v>2732.72</v>
      </c>
      <c r="AVC7" s="154">
        <v>2733.25</v>
      </c>
      <c r="AVD7" s="154">
        <v>2733.28</v>
      </c>
      <c r="AVE7" s="154">
        <v>2733.53</v>
      </c>
      <c r="AVF7" s="154">
        <v>2733.52</v>
      </c>
      <c r="AVG7" s="154">
        <v>2734.33</v>
      </c>
      <c r="AVH7" s="154">
        <v>2734.92</v>
      </c>
      <c r="AVI7" s="154">
        <v>2735.88</v>
      </c>
      <c r="AVJ7" s="154">
        <v>2736.76</v>
      </c>
      <c r="AVK7" s="154">
        <v>2737.8</v>
      </c>
      <c r="AVL7" s="154">
        <v>2737.43</v>
      </c>
      <c r="AVM7" s="154">
        <v>2738.74</v>
      </c>
      <c r="AVN7" s="154">
        <v>2738.92</v>
      </c>
      <c r="AVO7" s="154">
        <v>2741.52</v>
      </c>
      <c r="AVP7" s="154">
        <v>2742.83</v>
      </c>
      <c r="AVQ7" s="154">
        <v>2742.38</v>
      </c>
      <c r="AVR7" s="154">
        <v>2744.02</v>
      </c>
      <c r="AVS7" s="154">
        <v>2746.22</v>
      </c>
      <c r="AVT7" s="154">
        <v>2747.94</v>
      </c>
      <c r="AVU7" s="154">
        <v>2748.32</v>
      </c>
      <c r="AVV7" s="154">
        <v>2748.61</v>
      </c>
      <c r="AVW7" s="154">
        <v>2749.24</v>
      </c>
      <c r="AVX7" s="154">
        <v>2749.37</v>
      </c>
      <c r="AVY7" s="154">
        <v>2750.34</v>
      </c>
      <c r="AVZ7" s="154">
        <v>2750.8</v>
      </c>
      <c r="AWA7" s="154">
        <v>2751.19</v>
      </c>
      <c r="AWB7" s="154">
        <v>2751.61</v>
      </c>
      <c r="AWC7" s="154">
        <v>2751.57</v>
      </c>
      <c r="AWD7" s="154">
        <v>2752.32</v>
      </c>
      <c r="AWE7" s="154">
        <v>2752.65</v>
      </c>
      <c r="AWF7" s="154">
        <v>2752.97</v>
      </c>
      <c r="AWG7" s="154">
        <v>2753.97</v>
      </c>
      <c r="AWH7" s="154">
        <v>2753.93</v>
      </c>
      <c r="AWI7" s="154">
        <v>2754.16</v>
      </c>
      <c r="AWJ7" s="154">
        <v>2754.15</v>
      </c>
      <c r="AWK7" s="154">
        <v>2755.28</v>
      </c>
      <c r="AWL7" s="154">
        <v>2755.56</v>
      </c>
      <c r="AWM7" s="154">
        <v>2756.26</v>
      </c>
      <c r="AWN7" s="154">
        <v>2757.29</v>
      </c>
      <c r="AWO7" s="154">
        <v>2758.39</v>
      </c>
      <c r="AWP7" s="154">
        <v>2758.95</v>
      </c>
      <c r="AWQ7" s="154">
        <v>2759.65</v>
      </c>
      <c r="AWR7" s="154">
        <v>2760.89</v>
      </c>
      <c r="AWS7" s="154">
        <v>2761.69</v>
      </c>
      <c r="AWT7" s="154">
        <v>2762.71</v>
      </c>
      <c r="AWU7" s="154">
        <v>2763.26</v>
      </c>
      <c r="AWV7" s="154">
        <v>2764.18</v>
      </c>
      <c r="AWW7" s="154">
        <v>2763.69</v>
      </c>
      <c r="AWX7" s="154">
        <v>2764.27</v>
      </c>
      <c r="AWY7" s="154">
        <v>2764.36</v>
      </c>
      <c r="AWZ7" s="154">
        <v>2765.01</v>
      </c>
      <c r="AXA7" s="154">
        <v>2766.66</v>
      </c>
      <c r="AXB7" s="154">
        <v>2766.53</v>
      </c>
      <c r="AXC7" s="154">
        <v>2766.69</v>
      </c>
      <c r="AXD7" s="154">
        <v>2767.52</v>
      </c>
      <c r="AXE7" s="154">
        <v>2768.04</v>
      </c>
      <c r="AXF7" s="154">
        <v>2768.88</v>
      </c>
      <c r="AXG7" s="154">
        <v>2769.17</v>
      </c>
      <c r="AXH7" s="154">
        <v>2769.73</v>
      </c>
      <c r="AXI7" s="154">
        <v>2770.76</v>
      </c>
      <c r="AXJ7" s="154">
        <v>2771.41</v>
      </c>
      <c r="AXK7" s="154">
        <v>2772.18</v>
      </c>
      <c r="AXL7" s="154">
        <v>2773</v>
      </c>
      <c r="AXM7" s="154">
        <v>2774.29</v>
      </c>
      <c r="AXN7" s="154">
        <v>2775.43</v>
      </c>
      <c r="AXO7" s="154">
        <v>2775.89</v>
      </c>
      <c r="AXP7" s="154">
        <v>2777.74</v>
      </c>
      <c r="AXQ7" s="154">
        <v>2776.98</v>
      </c>
      <c r="AXR7" s="154">
        <v>2779.01</v>
      </c>
      <c r="AXS7" s="154">
        <v>2779.78</v>
      </c>
      <c r="AXT7" s="154">
        <v>2780.65</v>
      </c>
      <c r="AXU7" s="154">
        <v>2781.09</v>
      </c>
      <c r="AXV7" s="154">
        <v>2781.19</v>
      </c>
      <c r="AXW7" s="154">
        <v>2781.42</v>
      </c>
      <c r="AXX7" s="154">
        <v>2781.94</v>
      </c>
      <c r="AXY7" s="154">
        <v>2781.59</v>
      </c>
      <c r="AXZ7" s="154">
        <v>2782.46</v>
      </c>
      <c r="AYA7" s="154">
        <v>2781.94</v>
      </c>
      <c r="AYB7" s="154">
        <v>2782.62</v>
      </c>
      <c r="AYC7" s="154">
        <v>2783.67</v>
      </c>
      <c r="AYD7" s="154">
        <v>2783.92</v>
      </c>
      <c r="AYE7" s="154">
        <v>2784.78</v>
      </c>
      <c r="AYF7" s="154">
        <v>2784.58</v>
      </c>
      <c r="AYG7" s="154">
        <v>2785.12</v>
      </c>
      <c r="AYH7" s="154">
        <v>2785.62</v>
      </c>
      <c r="AYI7" s="154">
        <v>2786.41</v>
      </c>
      <c r="AYJ7" s="154">
        <v>2787.28</v>
      </c>
      <c r="AYK7" s="154">
        <v>2788.46</v>
      </c>
      <c r="AYL7" s="154">
        <v>2788.91</v>
      </c>
      <c r="AYM7" s="154">
        <v>2788.93</v>
      </c>
      <c r="AYN7" s="154">
        <v>2789.53</v>
      </c>
      <c r="AYO7" s="154">
        <v>2790.65</v>
      </c>
      <c r="AYP7" s="154">
        <v>2790.25</v>
      </c>
      <c r="AYQ7" s="154">
        <v>2791.57</v>
      </c>
      <c r="AYR7" s="154">
        <v>2791.49</v>
      </c>
      <c r="AYS7" s="154">
        <v>2792.5</v>
      </c>
      <c r="AYT7" s="154">
        <v>2793.39</v>
      </c>
      <c r="AYU7" s="154">
        <v>2794.64</v>
      </c>
      <c r="AYV7" s="154">
        <v>2795.61</v>
      </c>
      <c r="AYW7" s="154">
        <v>2796.8</v>
      </c>
      <c r="AYX7" s="154">
        <v>2798.23</v>
      </c>
      <c r="AYY7" s="154">
        <v>2799.88</v>
      </c>
      <c r="AYZ7" s="154">
        <v>2799.62</v>
      </c>
      <c r="AZA7" s="154">
        <v>2801.77</v>
      </c>
      <c r="AZB7" s="154">
        <v>2801.2</v>
      </c>
      <c r="AZC7" s="154">
        <v>2803.58</v>
      </c>
      <c r="AZD7" s="154">
        <v>2805.41</v>
      </c>
      <c r="AZE7" s="154">
        <v>2804.74</v>
      </c>
      <c r="AZF7" s="154">
        <v>2806.96</v>
      </c>
      <c r="AZG7" s="154">
        <v>2805.97</v>
      </c>
      <c r="AZH7" s="154">
        <v>2808.78</v>
      </c>
      <c r="AZI7" s="154">
        <v>2807.59</v>
      </c>
      <c r="AZJ7" s="154">
        <v>2809.64</v>
      </c>
      <c r="AZK7" s="154">
        <v>2808.97</v>
      </c>
      <c r="AZL7" s="154">
        <v>2810.94</v>
      </c>
      <c r="AZM7" s="154">
        <v>2811.69</v>
      </c>
      <c r="AZN7" s="154">
        <v>2813.32</v>
      </c>
      <c r="AZO7" s="154">
        <v>2813.22</v>
      </c>
      <c r="AZP7" s="154">
        <v>2817.01</v>
      </c>
      <c r="AZQ7" s="154">
        <v>2817.61</v>
      </c>
      <c r="AZR7" s="154">
        <v>2819.18</v>
      </c>
      <c r="AZS7" s="154">
        <v>2819.86</v>
      </c>
      <c r="AZT7" s="154">
        <v>2819.57</v>
      </c>
      <c r="AZU7" s="154">
        <v>2819.91</v>
      </c>
      <c r="AZV7" s="154">
        <v>2820.59</v>
      </c>
      <c r="AZW7" s="154">
        <v>2823.14</v>
      </c>
      <c r="AZX7" s="154">
        <v>2821.08</v>
      </c>
      <c r="AZY7" s="154">
        <v>2822.98</v>
      </c>
      <c r="AZZ7" s="154">
        <v>2823.89</v>
      </c>
      <c r="BAA7" s="154">
        <v>2824.16</v>
      </c>
      <c r="BAB7" s="154">
        <v>2826.6</v>
      </c>
      <c r="BAC7" s="154">
        <v>2826.14</v>
      </c>
      <c r="BAD7" s="154">
        <v>2828.11</v>
      </c>
      <c r="BAE7" s="154">
        <v>2830.37</v>
      </c>
      <c r="BAF7" s="154">
        <v>2829.7</v>
      </c>
      <c r="BAG7" s="154">
        <v>2832.64</v>
      </c>
      <c r="BAH7" s="154">
        <v>2832.22</v>
      </c>
      <c r="BAI7" s="154">
        <v>2834.88</v>
      </c>
      <c r="BAJ7" s="154">
        <v>2834.5</v>
      </c>
      <c r="BAK7" s="154">
        <v>2839.25</v>
      </c>
      <c r="BAL7" s="154">
        <v>2841.23</v>
      </c>
      <c r="BAM7" s="154">
        <v>2841.3</v>
      </c>
      <c r="BAN7" s="154">
        <v>2842.07</v>
      </c>
      <c r="BAO7" s="154">
        <v>2842.11</v>
      </c>
      <c r="BAP7" s="154">
        <v>2843.93</v>
      </c>
      <c r="BAQ7" s="154">
        <v>2844.58</v>
      </c>
      <c r="BAR7" s="154">
        <v>2844.42</v>
      </c>
      <c r="BAS7" s="154">
        <v>2845.28</v>
      </c>
      <c r="BAT7" s="154">
        <v>2844.7</v>
      </c>
      <c r="BAU7" s="154">
        <v>2845.8</v>
      </c>
      <c r="BAV7" s="154">
        <v>2846.12</v>
      </c>
      <c r="BAW7" s="154">
        <v>2846.09</v>
      </c>
      <c r="BAX7" s="154">
        <v>2846.32</v>
      </c>
      <c r="BAY7" s="154">
        <v>2846.32</v>
      </c>
      <c r="BAZ7" s="154">
        <v>2846.25</v>
      </c>
      <c r="BBA7" s="154">
        <v>2847.44</v>
      </c>
      <c r="BBB7" s="154">
        <v>2847.41</v>
      </c>
      <c r="BBC7" s="154">
        <v>2848.45</v>
      </c>
      <c r="BBD7" s="154">
        <v>2847.99</v>
      </c>
      <c r="BBE7" s="154">
        <v>2848.51</v>
      </c>
      <c r="BBF7" s="154">
        <v>2849.9</v>
      </c>
      <c r="BBG7" s="154">
        <v>2849.35</v>
      </c>
      <c r="BBH7" s="154">
        <v>2850.19</v>
      </c>
      <c r="BBI7" s="154">
        <v>2850.89</v>
      </c>
      <c r="BBJ7" s="154">
        <v>2851.41</v>
      </c>
      <c r="BBK7" s="144">
        <v>2851.71</v>
      </c>
      <c r="BBL7" s="144">
        <v>2852.12</v>
      </c>
      <c r="BBM7" s="144">
        <v>2853.17</v>
      </c>
      <c r="BBN7" s="144">
        <v>2852.83</v>
      </c>
      <c r="BBO7" s="144">
        <v>2852.94</v>
      </c>
      <c r="BBP7" s="144">
        <v>2853.26</v>
      </c>
      <c r="BBQ7" s="144">
        <v>2853.37</v>
      </c>
      <c r="BBR7" s="144">
        <v>2853.43</v>
      </c>
      <c r="BBS7" s="144">
        <v>2853.4</v>
      </c>
      <c r="BBT7" s="144">
        <v>2853.67</v>
      </c>
      <c r="BBU7" s="144">
        <v>2853.85</v>
      </c>
      <c r="BBV7" s="144">
        <v>2854.21</v>
      </c>
      <c r="BBW7" s="144">
        <v>2854.69</v>
      </c>
      <c r="BBX7" s="144">
        <v>2854.77</v>
      </c>
      <c r="BBY7" s="144">
        <v>2853.98</v>
      </c>
      <c r="BBZ7" s="144">
        <v>2854.48</v>
      </c>
      <c r="BCA7" s="144">
        <v>2854.35</v>
      </c>
      <c r="BCB7" s="144">
        <v>2854.58</v>
      </c>
      <c r="BCC7" s="144">
        <v>2854.35</v>
      </c>
      <c r="BCD7" s="144">
        <v>2854.5</v>
      </c>
      <c r="BCE7" s="144">
        <v>2854.46</v>
      </c>
      <c r="BCF7" s="144">
        <v>2855.05</v>
      </c>
      <c r="BCG7" s="144">
        <v>2854.47</v>
      </c>
      <c r="BCH7" s="144">
        <v>2853.64</v>
      </c>
      <c r="BCI7" s="144">
        <v>2854.4</v>
      </c>
      <c r="BCJ7" s="144">
        <v>2854.07</v>
      </c>
      <c r="BCK7" s="144">
        <v>2854.72</v>
      </c>
      <c r="BCL7" s="144">
        <v>2854.74</v>
      </c>
      <c r="BCM7" s="144">
        <v>2854.92</v>
      </c>
      <c r="BCN7" s="144">
        <v>2854.7</v>
      </c>
      <c r="BCO7" s="144">
        <v>2854.58</v>
      </c>
      <c r="BCP7" s="144">
        <v>2854.61</v>
      </c>
      <c r="BCQ7" s="144">
        <v>2854.92</v>
      </c>
      <c r="BCR7" s="144">
        <v>2854.72</v>
      </c>
      <c r="BCS7" s="144">
        <v>2854.45</v>
      </c>
      <c r="BCT7" s="144">
        <v>2854.3</v>
      </c>
      <c r="BCU7" s="144">
        <v>2853.5</v>
      </c>
      <c r="BCV7" s="144">
        <v>2853.47</v>
      </c>
      <c r="BCW7" s="144">
        <v>2852.76</v>
      </c>
      <c r="BCX7" s="144">
        <v>2853.15</v>
      </c>
      <c r="BCY7" s="144">
        <v>2852.85</v>
      </c>
      <c r="BCZ7" s="144">
        <v>2852.88</v>
      </c>
      <c r="BDA7" s="144">
        <v>2852.33</v>
      </c>
      <c r="BDB7" s="144">
        <v>2852.81</v>
      </c>
      <c r="BDC7" s="144">
        <v>2852.85</v>
      </c>
      <c r="BDD7" s="144">
        <v>2852.71</v>
      </c>
      <c r="BDE7" s="144">
        <v>2852.41</v>
      </c>
      <c r="BDF7" s="144">
        <v>2851.99</v>
      </c>
      <c r="BDG7" s="144">
        <v>2851.69</v>
      </c>
      <c r="BDH7" s="144">
        <v>2851.27</v>
      </c>
      <c r="BDI7" s="144">
        <v>2850.84</v>
      </c>
      <c r="BDJ7" s="144">
        <v>2850.57</v>
      </c>
      <c r="BDK7" s="144">
        <v>2849.83</v>
      </c>
      <c r="BDL7" s="144">
        <v>2850.22</v>
      </c>
      <c r="BDM7" s="144">
        <v>2850.13</v>
      </c>
      <c r="BDN7" s="144">
        <v>2850.35</v>
      </c>
      <c r="BDO7" s="144">
        <v>2849.89</v>
      </c>
      <c r="BDP7" s="144">
        <v>2849.48</v>
      </c>
      <c r="BDQ7" s="144">
        <v>2849.73</v>
      </c>
      <c r="BDR7" s="144">
        <v>2849.92</v>
      </c>
      <c r="BDS7" s="144">
        <v>2849.87</v>
      </c>
      <c r="BDT7" s="144">
        <v>2849.6</v>
      </c>
      <c r="BDU7" s="144">
        <v>2849.74</v>
      </c>
      <c r="BDV7" s="144">
        <v>2848.94</v>
      </c>
      <c r="BDW7" s="144">
        <v>2849.59</v>
      </c>
      <c r="BDX7" s="144">
        <v>2849.59</v>
      </c>
      <c r="BDY7" s="144">
        <v>2849.51</v>
      </c>
      <c r="BDZ7" s="144">
        <v>2849.66</v>
      </c>
      <c r="BEA7" s="156">
        <v>2849.43</v>
      </c>
      <c r="BEB7" s="156">
        <v>2849.69</v>
      </c>
      <c r="BEC7" s="156">
        <v>2849.46</v>
      </c>
      <c r="BED7" s="156">
        <v>2849.26</v>
      </c>
      <c r="BEE7" s="156">
        <v>2849.33</v>
      </c>
      <c r="BEF7" s="156">
        <v>2849.37</v>
      </c>
      <c r="BEG7" s="156">
        <v>2849.51</v>
      </c>
      <c r="BEH7" s="156">
        <v>2850.01</v>
      </c>
      <c r="BEI7" s="156">
        <v>2849.65</v>
      </c>
      <c r="BEJ7" s="156">
        <v>2849.56</v>
      </c>
      <c r="BEK7" s="156">
        <v>2849.92</v>
      </c>
      <c r="BEL7" s="156">
        <v>2849.75</v>
      </c>
      <c r="BEM7" s="156">
        <v>2849.69</v>
      </c>
      <c r="BEN7" s="156">
        <v>2849.77</v>
      </c>
      <c r="BEO7" s="156">
        <v>2849.47</v>
      </c>
      <c r="BEP7" s="156">
        <v>2849.67</v>
      </c>
      <c r="BEQ7" s="156">
        <v>2849.06</v>
      </c>
      <c r="BER7" s="156">
        <v>2849.3</v>
      </c>
      <c r="BES7" s="156">
        <v>2849.29</v>
      </c>
      <c r="BET7" s="156">
        <v>2849.48</v>
      </c>
      <c r="BEU7" s="156">
        <v>2849.51</v>
      </c>
      <c r="BEV7" s="156">
        <v>2849.89</v>
      </c>
      <c r="BEW7" s="408">
        <v>2850.03</v>
      </c>
      <c r="BEX7" s="408">
        <v>2849.82</v>
      </c>
      <c r="BEY7" s="408">
        <v>2850.03</v>
      </c>
      <c r="BEZ7" s="408">
        <v>2849.84</v>
      </c>
      <c r="BFA7" s="408">
        <v>2849.9</v>
      </c>
      <c r="BFB7" s="408">
        <v>2849.71</v>
      </c>
      <c r="BFC7" s="408">
        <v>2849.79</v>
      </c>
      <c r="BFD7" s="408">
        <v>2849.81</v>
      </c>
      <c r="BFE7" s="408">
        <v>2849.81</v>
      </c>
      <c r="BFF7" s="408">
        <v>2849.92</v>
      </c>
      <c r="BFG7" s="408">
        <v>2849.85</v>
      </c>
      <c r="BFH7" s="408">
        <v>2849.98</v>
      </c>
      <c r="BFI7" s="408">
        <v>2849.9</v>
      </c>
      <c r="BFJ7" s="408">
        <v>2849.57</v>
      </c>
      <c r="BFK7" s="408">
        <v>2849.47</v>
      </c>
      <c r="BFL7" s="408">
        <v>2849.51</v>
      </c>
      <c r="BFM7" s="408">
        <v>2849.55</v>
      </c>
      <c r="BFN7" s="408">
        <v>2849.83</v>
      </c>
      <c r="BFO7" s="408">
        <v>2849.86</v>
      </c>
      <c r="BFP7" s="408">
        <v>2850.12</v>
      </c>
      <c r="BFQ7" s="408">
        <v>2850.19</v>
      </c>
      <c r="BFR7" s="408">
        <v>2850.08</v>
      </c>
      <c r="BFS7" s="408">
        <v>2850.02</v>
      </c>
      <c r="BFT7" s="408">
        <v>2849.66</v>
      </c>
      <c r="BFU7" s="408">
        <v>2849.72</v>
      </c>
      <c r="BFV7" s="408">
        <v>2849.6</v>
      </c>
      <c r="BFW7" s="408">
        <v>2849.34</v>
      </c>
      <c r="BFX7" s="408">
        <v>2849.76</v>
      </c>
      <c r="BFY7" s="408">
        <v>2849.4</v>
      </c>
      <c r="BFZ7" s="408">
        <v>2849.81</v>
      </c>
      <c r="BGA7" s="408">
        <v>2849.65</v>
      </c>
      <c r="BGB7" s="408">
        <v>2849.99</v>
      </c>
      <c r="BGC7" s="408">
        <v>2850.01</v>
      </c>
      <c r="BGD7" s="408">
        <v>2849.99</v>
      </c>
      <c r="BGE7" s="408">
        <v>2849.69</v>
      </c>
      <c r="BGF7" s="408">
        <v>2849.6</v>
      </c>
      <c r="BGG7" s="408">
        <v>2849.32</v>
      </c>
      <c r="BGH7" s="408">
        <v>2849.49</v>
      </c>
      <c r="BGI7" s="408">
        <v>2849.27</v>
      </c>
      <c r="BGJ7" s="408">
        <v>2849.71</v>
      </c>
      <c r="BGK7" s="408">
        <v>2849.87</v>
      </c>
      <c r="BGL7" s="408">
        <v>2849.25</v>
      </c>
      <c r="BGM7" s="408">
        <v>2849.45</v>
      </c>
      <c r="BGN7" s="408">
        <v>2849.34</v>
      </c>
      <c r="BGO7" s="408">
        <v>2849.55</v>
      </c>
      <c r="BGP7" s="408">
        <v>2849.48</v>
      </c>
      <c r="BGQ7" s="408">
        <v>2849.47</v>
      </c>
      <c r="BGR7" s="408">
        <v>2849.79</v>
      </c>
      <c r="BGS7" s="408">
        <v>2849.43</v>
      </c>
      <c r="BGT7" s="408">
        <v>2849.96</v>
      </c>
      <c r="BGU7" s="408">
        <v>2849.9</v>
      </c>
      <c r="BGV7" s="408">
        <v>2849.8</v>
      </c>
      <c r="BGW7" s="408">
        <v>2849.52</v>
      </c>
      <c r="BGX7" s="408">
        <v>2849.73</v>
      </c>
      <c r="BGY7" s="408">
        <v>2849.56</v>
      </c>
      <c r="BGZ7" s="408">
        <v>2849.86</v>
      </c>
      <c r="BHA7" s="408">
        <v>2849.33</v>
      </c>
      <c r="BHB7" s="408">
        <v>2849.81</v>
      </c>
      <c r="BHC7" s="408">
        <v>2849.79</v>
      </c>
      <c r="BHD7" s="408">
        <v>2849.63</v>
      </c>
      <c r="BHE7" s="408">
        <v>2849.81</v>
      </c>
      <c r="BHF7" s="408">
        <v>2849.67</v>
      </c>
      <c r="BHG7" s="408">
        <v>2849.87</v>
      </c>
      <c r="BHH7" s="408">
        <v>2849.76</v>
      </c>
      <c r="BHI7" s="408">
        <v>2849.49</v>
      </c>
      <c r="BHJ7" s="408">
        <v>2849.96</v>
      </c>
      <c r="BHK7" s="408">
        <v>2849.68</v>
      </c>
      <c r="BHL7" s="408">
        <v>2849.84</v>
      </c>
      <c r="BHM7" s="408">
        <v>2849.83</v>
      </c>
      <c r="BHN7" s="408">
        <v>2849.99</v>
      </c>
      <c r="BHO7" s="408">
        <v>2849.9</v>
      </c>
      <c r="BHP7" s="408">
        <v>2850.06</v>
      </c>
      <c r="BHQ7" s="408">
        <v>2850.02</v>
      </c>
      <c r="BHR7" s="408">
        <v>2850.32</v>
      </c>
      <c r="BHS7" s="408">
        <v>2850.01</v>
      </c>
      <c r="BHT7" s="408">
        <v>2849.97</v>
      </c>
      <c r="BHU7" s="408">
        <v>2850.28</v>
      </c>
      <c r="BHV7" s="408">
        <v>2850</v>
      </c>
      <c r="BHW7" s="408">
        <v>2849.63</v>
      </c>
      <c r="BHX7" s="408">
        <v>2849.69</v>
      </c>
      <c r="BHY7" s="408">
        <v>2849.8</v>
      </c>
      <c r="BHZ7" s="408">
        <v>2849.77</v>
      </c>
      <c r="BIA7" s="408">
        <v>2850.01</v>
      </c>
      <c r="BIB7" s="408">
        <v>2849.97</v>
      </c>
      <c r="BIC7" s="408">
        <v>2849.78</v>
      </c>
      <c r="BID7" s="408">
        <v>2849.74</v>
      </c>
      <c r="BIE7" s="408">
        <v>2849.98</v>
      </c>
      <c r="BIF7" s="408">
        <v>2850.06</v>
      </c>
      <c r="BIG7" s="408">
        <v>2849.51</v>
      </c>
      <c r="BIH7" s="408">
        <v>2849.69</v>
      </c>
      <c r="BII7" s="408">
        <v>2849.81</v>
      </c>
      <c r="BIJ7" s="408">
        <v>2850.26</v>
      </c>
      <c r="BIK7" s="408">
        <v>2849.77</v>
      </c>
      <c r="BIL7" s="408">
        <v>2849.74</v>
      </c>
      <c r="BIM7" s="408">
        <v>2849.8</v>
      </c>
      <c r="BIN7" s="408">
        <v>2849.61</v>
      </c>
      <c r="BIO7" s="408">
        <v>2849.45</v>
      </c>
      <c r="BIP7" s="408">
        <v>2848.93</v>
      </c>
      <c r="BIQ7" s="408">
        <v>2849.41</v>
      </c>
      <c r="BIR7" s="408">
        <v>2849.24</v>
      </c>
      <c r="BIS7" s="408">
        <v>2848.68</v>
      </c>
      <c r="BIT7" s="408">
        <v>2848.75</v>
      </c>
      <c r="BIU7" s="408">
        <v>2849.25</v>
      </c>
      <c r="BIV7" s="408">
        <v>2849.04</v>
      </c>
      <c r="BIW7" s="408">
        <v>2848.95</v>
      </c>
      <c r="BIX7" s="408">
        <v>2848.67</v>
      </c>
      <c r="BIY7" s="408">
        <v>2848.9</v>
      </c>
      <c r="BIZ7" s="408">
        <v>2849.57</v>
      </c>
      <c r="BJA7" s="408">
        <v>2848.8</v>
      </c>
      <c r="BJB7" s="408">
        <v>2848.79</v>
      </c>
      <c r="BJC7" s="408">
        <v>2849.03</v>
      </c>
      <c r="BJD7" s="408">
        <v>2848.96</v>
      </c>
      <c r="BJE7" s="408">
        <v>2849.1</v>
      </c>
      <c r="BJF7" s="408">
        <v>2849.41</v>
      </c>
      <c r="BJG7" s="408">
        <v>2849.18</v>
      </c>
      <c r="BJH7" s="408">
        <v>2849.15</v>
      </c>
      <c r="BJI7" s="408">
        <v>2849.65</v>
      </c>
      <c r="BJJ7" s="408">
        <v>2848.84</v>
      </c>
      <c r="BJK7" s="408">
        <v>2849.36</v>
      </c>
      <c r="BJL7" s="408">
        <v>2849.06</v>
      </c>
      <c r="BJM7" s="408">
        <v>2849.26</v>
      </c>
      <c r="BJN7" s="408">
        <v>2849.48</v>
      </c>
      <c r="BJO7" s="408">
        <v>2848.87</v>
      </c>
      <c r="BJP7" s="408">
        <v>2849.82</v>
      </c>
      <c r="BJQ7" s="408">
        <v>2848.9</v>
      </c>
      <c r="BJR7" s="408">
        <v>2849.16</v>
      </c>
      <c r="BJS7" s="408">
        <v>2849.22</v>
      </c>
      <c r="BJT7" s="408">
        <v>2848.77</v>
      </c>
      <c r="BJU7" s="408">
        <v>2848.94</v>
      </c>
      <c r="BJV7" s="408">
        <v>2848.85</v>
      </c>
      <c r="BJW7" s="408">
        <v>2849.1</v>
      </c>
      <c r="BJX7" s="408">
        <v>2849.19</v>
      </c>
      <c r="BJY7" s="408">
        <v>2848.96</v>
      </c>
      <c r="BJZ7" s="408">
        <v>2849.1</v>
      </c>
      <c r="BKA7" s="408">
        <v>2848.63</v>
      </c>
      <c r="BKB7" s="408">
        <v>2849.14</v>
      </c>
      <c r="BKC7" s="408">
        <v>2848.77</v>
      </c>
      <c r="BKD7" s="408">
        <v>2848.34</v>
      </c>
      <c r="BKE7" s="408">
        <v>2848.7</v>
      </c>
      <c r="BKF7" s="408">
        <v>2848.83</v>
      </c>
      <c r="BKG7" s="408">
        <v>2849.12</v>
      </c>
      <c r="BKH7" s="408">
        <v>2849.08</v>
      </c>
      <c r="BKI7" s="408">
        <v>2849.16</v>
      </c>
      <c r="BKJ7" s="408">
        <v>2848.57</v>
      </c>
      <c r="BKK7" s="408">
        <v>2848.77</v>
      </c>
      <c r="BKL7" s="408">
        <v>2848.68</v>
      </c>
      <c r="BKM7" s="408">
        <v>2849.08</v>
      </c>
      <c r="BKN7" s="408">
        <v>2849.18</v>
      </c>
      <c r="BKO7" s="408">
        <v>2848.61</v>
      </c>
      <c r="BKP7" s="408">
        <v>2849.26</v>
      </c>
      <c r="BKQ7" s="408">
        <v>2848.73</v>
      </c>
      <c r="BKR7" s="408">
        <v>2849.18</v>
      </c>
      <c r="BKS7" s="408">
        <v>2849.26</v>
      </c>
      <c r="BKT7" s="408">
        <v>2848.55</v>
      </c>
      <c r="BKU7" s="408">
        <v>2849.04</v>
      </c>
      <c r="BKV7" s="408">
        <v>2848.5</v>
      </c>
      <c r="BKW7" s="408">
        <v>2849</v>
      </c>
      <c r="BKX7" s="408">
        <v>2848.99</v>
      </c>
      <c r="BKY7" s="408">
        <v>2848.57</v>
      </c>
      <c r="BKZ7" s="408">
        <v>2848.76</v>
      </c>
      <c r="BLA7" s="408">
        <v>2848.46</v>
      </c>
      <c r="BLB7" s="408">
        <v>2849.06</v>
      </c>
      <c r="BLC7" s="408">
        <v>2849.48</v>
      </c>
      <c r="BLD7" s="408">
        <v>2848.6</v>
      </c>
      <c r="BLE7" s="408">
        <v>2849.23</v>
      </c>
      <c r="BLF7" s="408">
        <v>2848.71</v>
      </c>
      <c r="BLG7" s="408">
        <v>2849.04</v>
      </c>
      <c r="BLH7" s="408">
        <v>2849.27</v>
      </c>
      <c r="BLI7" s="408">
        <v>2848.53</v>
      </c>
      <c r="BLJ7" s="408">
        <v>2848.72</v>
      </c>
      <c r="BLK7" s="408">
        <v>2848.58</v>
      </c>
      <c r="BLL7" s="408">
        <v>2849.12</v>
      </c>
      <c r="BLM7" s="408">
        <v>2849.22</v>
      </c>
      <c r="BLN7" s="408">
        <v>2849.17</v>
      </c>
      <c r="BLO7" s="408">
        <v>2849.25</v>
      </c>
      <c r="BLP7" s="408">
        <v>2848.62</v>
      </c>
      <c r="BLQ7" s="408">
        <v>2849.2</v>
      </c>
      <c r="BLR7" s="408">
        <v>2849.22</v>
      </c>
      <c r="BLS7" s="408">
        <v>2848.51</v>
      </c>
      <c r="BLT7" s="408">
        <v>2849.18</v>
      </c>
      <c r="BLU7" s="408">
        <v>2848.64</v>
      </c>
      <c r="BLV7" s="408">
        <v>2849.17</v>
      </c>
      <c r="BLW7" s="408">
        <v>2849.09</v>
      </c>
      <c r="BLX7" s="408">
        <v>2848.46</v>
      </c>
      <c r="BLY7" s="408">
        <v>2849.2</v>
      </c>
      <c r="BLZ7" s="408">
        <v>2848.72</v>
      </c>
      <c r="BMA7" s="408">
        <v>2848.91</v>
      </c>
      <c r="BMB7" s="408">
        <v>2849.1</v>
      </c>
      <c r="BMC7" s="408">
        <v>2848.48</v>
      </c>
      <c r="BMD7" s="408">
        <v>2849.38</v>
      </c>
      <c r="BME7" s="408">
        <v>2848.89</v>
      </c>
      <c r="BMF7" s="408">
        <v>2849.23</v>
      </c>
      <c r="BMG7" s="408">
        <v>2849.39</v>
      </c>
      <c r="BMH7" s="408">
        <v>2848.45</v>
      </c>
      <c r="BMI7" s="408">
        <v>2849.28</v>
      </c>
      <c r="BMJ7" s="408">
        <v>2848.81</v>
      </c>
      <c r="BMK7" s="408">
        <v>2849.73</v>
      </c>
      <c r="BML7" s="408">
        <v>2849.48</v>
      </c>
      <c r="BMM7" s="408">
        <v>2848.49</v>
      </c>
      <c r="BMN7" s="408">
        <v>2848.97</v>
      </c>
      <c r="BMO7" s="408">
        <v>2848.58</v>
      </c>
      <c r="BMP7" s="408">
        <v>2848.93</v>
      </c>
      <c r="BMQ7" s="408">
        <v>2849.11</v>
      </c>
      <c r="BMR7" s="408">
        <v>2848.5</v>
      </c>
      <c r="BMS7" s="408">
        <v>2849.04</v>
      </c>
      <c r="BMT7" s="408">
        <v>2848.85</v>
      </c>
      <c r="BMU7" s="408">
        <v>2849.08</v>
      </c>
      <c r="BMV7" s="408">
        <v>2849.15</v>
      </c>
      <c r="BMW7" s="408">
        <v>2848.46</v>
      </c>
      <c r="BMX7" s="408">
        <v>2849.12</v>
      </c>
      <c r="BMY7" s="408">
        <v>2848.56</v>
      </c>
      <c r="BMZ7" s="408">
        <v>2849.28</v>
      </c>
      <c r="BNA7" s="408">
        <v>2848.91</v>
      </c>
      <c r="BNB7" s="408">
        <v>2849.25</v>
      </c>
      <c r="BNC7" s="408">
        <v>2848.65</v>
      </c>
      <c r="BND7" s="408">
        <v>2848.91</v>
      </c>
      <c r="BNE7" s="408">
        <v>2849.32</v>
      </c>
      <c r="BNF7" s="408">
        <v>2848.98</v>
      </c>
      <c r="BNG7" s="408">
        <v>2849.48</v>
      </c>
      <c r="BNH7" s="408">
        <v>2848.72</v>
      </c>
      <c r="BNI7" s="408">
        <v>2849.04</v>
      </c>
      <c r="BNJ7" s="408">
        <v>2849.2</v>
      </c>
      <c r="BNK7" s="408">
        <v>2848.44</v>
      </c>
      <c r="BNL7" s="408">
        <v>2849.3</v>
      </c>
      <c r="BNM7" s="408">
        <v>2848.74</v>
      </c>
      <c r="BNN7" s="408">
        <v>2849.21</v>
      </c>
      <c r="BNO7" s="408">
        <v>2848.49</v>
      </c>
      <c r="BNP7" s="408">
        <v>2849.32</v>
      </c>
      <c r="BNQ7" s="408">
        <v>2848.55</v>
      </c>
      <c r="BNR7" s="408">
        <v>2849.12</v>
      </c>
      <c r="BNS7" s="408">
        <v>2849.3</v>
      </c>
      <c r="BNT7" s="408">
        <v>2848.65</v>
      </c>
      <c r="BNU7" s="408">
        <v>2849.09</v>
      </c>
      <c r="BNV7" s="408">
        <v>2848.81</v>
      </c>
      <c r="BNW7" s="408">
        <v>2849.36</v>
      </c>
      <c r="BNX7" s="408">
        <v>2848.93</v>
      </c>
      <c r="BNY7" s="408">
        <v>2848.56</v>
      </c>
      <c r="BNZ7" s="408">
        <v>2849.24</v>
      </c>
      <c r="BOA7" s="408">
        <v>2848.7</v>
      </c>
      <c r="BOB7" s="408">
        <v>2849.29</v>
      </c>
      <c r="BOC7" s="408">
        <v>2849.19</v>
      </c>
      <c r="BOD7" s="408">
        <v>2849.23</v>
      </c>
      <c r="BOE7" s="408">
        <v>2848.55</v>
      </c>
      <c r="BOF7" s="408">
        <v>2848.96</v>
      </c>
      <c r="BOG7" s="408">
        <v>2849.11</v>
      </c>
      <c r="BOH7" s="408">
        <v>2848.63</v>
      </c>
      <c r="BOI7" s="408">
        <v>2848.8</v>
      </c>
      <c r="BOJ7" s="408">
        <v>2849.34</v>
      </c>
      <c r="BOK7" s="408">
        <v>2849.48</v>
      </c>
      <c r="BOL7" s="408">
        <v>2848.69</v>
      </c>
      <c r="BOM7" s="408">
        <v>2849.27</v>
      </c>
      <c r="BON7" s="408">
        <v>2848.75</v>
      </c>
      <c r="BOO7" s="408">
        <v>2849.55</v>
      </c>
      <c r="BOP7" s="408">
        <v>2849.4</v>
      </c>
      <c r="BOQ7" s="408">
        <v>2848.63</v>
      </c>
      <c r="BOR7" s="408">
        <v>2849.42</v>
      </c>
      <c r="BOS7" s="408">
        <v>2849</v>
      </c>
      <c r="BOT7" s="408">
        <v>2849.87</v>
      </c>
      <c r="BOU7" s="408">
        <v>2849.48</v>
      </c>
      <c r="BOV7" s="408">
        <v>2849.24</v>
      </c>
      <c r="BOW7" s="408">
        <v>2849.69</v>
      </c>
      <c r="BOX7" s="408">
        <v>2849.08</v>
      </c>
      <c r="BOY7" s="408">
        <v>2849.53</v>
      </c>
      <c r="BOZ7" s="408">
        <v>2849.55</v>
      </c>
      <c r="BPA7" s="408">
        <v>2849.23</v>
      </c>
      <c r="BPB7" s="408">
        <v>2849.65</v>
      </c>
      <c r="BPC7" s="408">
        <v>2849.22</v>
      </c>
      <c r="BPD7" s="408">
        <v>2849.5</v>
      </c>
      <c r="BPE7" s="408">
        <v>2850.26</v>
      </c>
      <c r="BPF7" s="408">
        <v>2850.8</v>
      </c>
      <c r="BPG7" s="408">
        <v>2851.65</v>
      </c>
      <c r="BPH7" s="408">
        <v>2851.34</v>
      </c>
      <c r="BPI7" s="408">
        <v>2852.77</v>
      </c>
      <c r="BPJ7" s="408">
        <v>2853.36</v>
      </c>
      <c r="BPK7" s="408">
        <v>2853.89</v>
      </c>
      <c r="BPL7" s="408">
        <v>2854.53</v>
      </c>
      <c r="BPM7" s="408">
        <v>2855.07</v>
      </c>
      <c r="BPN7" s="408">
        <v>2857.5</v>
      </c>
      <c r="BPO7" s="408">
        <v>2858.39</v>
      </c>
      <c r="BPP7" s="408">
        <v>2860.95</v>
      </c>
      <c r="BPQ7" s="408">
        <v>2858.16</v>
      </c>
      <c r="BPR7" s="408">
        <v>2859.2</v>
      </c>
      <c r="BPS7" s="408">
        <v>2861.67</v>
      </c>
      <c r="BPT7" s="408">
        <v>2862.4</v>
      </c>
      <c r="BPU7" s="408">
        <v>2864.45</v>
      </c>
      <c r="BPV7" s="408">
        <v>2865.73</v>
      </c>
      <c r="BPW7" s="408">
        <v>2867.69</v>
      </c>
      <c r="BPX7" s="408">
        <v>2869.97</v>
      </c>
      <c r="BPY7" s="408">
        <v>2871.15</v>
      </c>
      <c r="BPZ7" s="408">
        <v>2873.32</v>
      </c>
      <c r="BQA7" s="408">
        <v>2874.58</v>
      </c>
      <c r="BQB7" s="408">
        <v>2876.32</v>
      </c>
      <c r="BQC7" s="408">
        <v>2877.78</v>
      </c>
      <c r="BQD7" s="408">
        <v>2883.17</v>
      </c>
      <c r="BQE7" s="408">
        <v>2892.7</v>
      </c>
      <c r="BQF7" s="408">
        <v>2893.86</v>
      </c>
      <c r="BQG7" s="408">
        <v>2904.55</v>
      </c>
      <c r="BQH7" s="408">
        <v>2900.59</v>
      </c>
      <c r="BQI7" s="408">
        <v>2912.87</v>
      </c>
      <c r="BQJ7" s="408">
        <v>2910.84</v>
      </c>
      <c r="BQK7" s="408">
        <v>2914.45</v>
      </c>
      <c r="BQL7" s="408">
        <v>2916.91</v>
      </c>
      <c r="BQM7" s="408">
        <v>2918.64</v>
      </c>
      <c r="BQN7" s="408">
        <v>2923.72</v>
      </c>
      <c r="BQO7" s="408">
        <v>2927.22</v>
      </c>
      <c r="BQP7" s="408">
        <v>2936.87</v>
      </c>
      <c r="BQQ7" s="408">
        <v>2944.6</v>
      </c>
      <c r="BQR7" s="408">
        <v>2948.46</v>
      </c>
      <c r="BQS7" s="408">
        <v>2970.93</v>
      </c>
      <c r="BQT7" s="408">
        <v>2981.91</v>
      </c>
      <c r="BQU7" s="408">
        <v>3006.31</v>
      </c>
      <c r="BQV7" s="408">
        <v>3021.6</v>
      </c>
      <c r="BQW7" s="408">
        <v>3014.72</v>
      </c>
      <c r="BQX7" s="408">
        <v>3021</v>
      </c>
      <c r="BQY7" s="408">
        <v>3023.98</v>
      </c>
      <c r="BQZ7" s="408">
        <v>3034.25</v>
      </c>
      <c r="BRA7" s="408">
        <v>3040.87</v>
      </c>
      <c r="BRB7" s="408">
        <v>3040.68</v>
      </c>
      <c r="BRC7" s="408">
        <v>3047.2</v>
      </c>
      <c r="BRD7" s="408">
        <v>3050.59</v>
      </c>
      <c r="BRE7" s="408">
        <v>3056.14</v>
      </c>
      <c r="BRF7" s="408">
        <v>3061.22</v>
      </c>
      <c r="BRG7" s="408">
        <v>3063.5</v>
      </c>
      <c r="BRH7" s="408">
        <v>3065.97</v>
      </c>
      <c r="BRI7" s="408">
        <v>3071.75</v>
      </c>
      <c r="BRJ7" s="408">
        <v>3075.42</v>
      </c>
      <c r="BRK7" s="408">
        <v>3072.89</v>
      </c>
      <c r="BRL7" s="408">
        <v>3080.88</v>
      </c>
      <c r="BRM7" s="408">
        <v>3083.88</v>
      </c>
      <c r="BRN7" s="408">
        <v>3085.65</v>
      </c>
      <c r="BRO7" s="408">
        <v>3090.47</v>
      </c>
      <c r="BRP7" s="408">
        <v>3093.49</v>
      </c>
      <c r="BRQ7" s="408">
        <v>3096.72</v>
      </c>
      <c r="BRR7" s="408">
        <v>3099.9</v>
      </c>
      <c r="BRS7" s="408">
        <v>3099.41</v>
      </c>
      <c r="BRT7" s="408">
        <v>3105.37</v>
      </c>
      <c r="BRU7" s="408">
        <v>3105.89</v>
      </c>
      <c r="BRV7" s="408">
        <v>3108.88</v>
      </c>
      <c r="BRW7" s="408">
        <v>3111.84</v>
      </c>
      <c r="BRX7" s="408">
        <v>3111.93</v>
      </c>
      <c r="BRY7" s="408">
        <v>3115.34</v>
      </c>
      <c r="BRZ7" s="408">
        <v>3116.8</v>
      </c>
      <c r="BSA7" s="408">
        <v>3118.41</v>
      </c>
      <c r="BSB7" s="415">
        <v>3119.92</v>
      </c>
      <c r="BSC7" s="415">
        <v>3120.5</v>
      </c>
      <c r="BSD7" s="415">
        <v>3120.56</v>
      </c>
      <c r="BSE7" s="415">
        <v>3120.63</v>
      </c>
      <c r="BSF7" s="415">
        <v>3120.71</v>
      </c>
      <c r="BSG7" s="415">
        <v>3121.05</v>
      </c>
      <c r="BSH7" s="415">
        <v>3120.5</v>
      </c>
      <c r="BSI7" s="415">
        <v>3120.84</v>
      </c>
      <c r="BSJ7" s="415">
        <v>3120.78</v>
      </c>
      <c r="BSK7" s="415">
        <v>3120.53</v>
      </c>
      <c r="BSL7" s="415">
        <v>3120.52</v>
      </c>
      <c r="BSM7" s="415">
        <v>3120.56</v>
      </c>
      <c r="BSN7" s="415">
        <v>3120.64</v>
      </c>
      <c r="BSO7" s="415">
        <v>3120.68</v>
      </c>
      <c r="BSP7" s="415">
        <v>3121.03</v>
      </c>
      <c r="BSQ7" s="415">
        <v>3120.57</v>
      </c>
      <c r="BSR7" s="415">
        <v>3120.67</v>
      </c>
      <c r="BSS7" s="415">
        <v>3120.75</v>
      </c>
      <c r="BST7" s="415">
        <v>3121.04</v>
      </c>
      <c r="BSU7" s="415">
        <v>3120.99</v>
      </c>
      <c r="BSV7" s="415">
        <v>3122.4</v>
      </c>
      <c r="BSW7" s="415">
        <v>3124.95</v>
      </c>
      <c r="BSX7" s="415">
        <v>3126.94</v>
      </c>
      <c r="BSY7" s="415">
        <v>3129.56</v>
      </c>
      <c r="BSZ7" s="415">
        <v>3131.78</v>
      </c>
      <c r="BTA7" s="416">
        <v>3132.31</v>
      </c>
      <c r="BTB7" s="416">
        <v>3134.28</v>
      </c>
      <c r="BTC7" s="416">
        <v>3134.1</v>
      </c>
      <c r="BTD7" s="416">
        <v>3137.87</v>
      </c>
      <c r="BTE7" s="416">
        <v>3140.08</v>
      </c>
      <c r="BTF7" s="416">
        <v>3142.3</v>
      </c>
      <c r="BTG7" s="416">
        <v>3144.66</v>
      </c>
      <c r="BTH7" s="416">
        <v>3145.21</v>
      </c>
      <c r="BTI7" s="416">
        <v>3147.52</v>
      </c>
      <c r="BTJ7" s="416">
        <v>3150.14</v>
      </c>
      <c r="BTK7" s="416">
        <v>3153.7</v>
      </c>
      <c r="BTL7" s="416">
        <v>3154.83</v>
      </c>
      <c r="BTM7" s="416">
        <v>3156.56</v>
      </c>
      <c r="BTN7" s="416">
        <v>3157.63</v>
      </c>
      <c r="BTO7" s="416">
        <v>3159.63</v>
      </c>
      <c r="BTP7" s="416">
        <v>3160.83</v>
      </c>
      <c r="BTQ7" s="416">
        <v>3163.68</v>
      </c>
      <c r="BTR7" s="416">
        <v>3165.73</v>
      </c>
      <c r="BTS7" s="416">
        <v>3168.09</v>
      </c>
      <c r="BTT7" s="416">
        <v>3168.75</v>
      </c>
      <c r="BTU7" s="416">
        <v>3169.82</v>
      </c>
      <c r="BTV7" s="416">
        <v>3174.37</v>
      </c>
      <c r="BTW7" s="416">
        <v>3175.7</v>
      </c>
      <c r="BTX7" s="416">
        <v>3177.32</v>
      </c>
      <c r="BTY7" s="416">
        <v>3178.33</v>
      </c>
      <c r="BTZ7" s="416">
        <v>3179.36</v>
      </c>
      <c r="BUA7" s="416">
        <v>3180.13</v>
      </c>
      <c r="BUB7" s="416">
        <v>3181.44</v>
      </c>
      <c r="BUC7" s="416">
        <v>3183.53</v>
      </c>
      <c r="BUD7" s="416">
        <v>3184.2</v>
      </c>
      <c r="BUE7" s="416">
        <v>3186.21</v>
      </c>
      <c r="BUF7" s="416">
        <v>3187.47</v>
      </c>
      <c r="BUG7" s="416">
        <v>3188.4</v>
      </c>
      <c r="BUH7" s="416">
        <v>3191.22</v>
      </c>
      <c r="BUI7" s="416">
        <v>3191.36</v>
      </c>
      <c r="BUJ7" s="416">
        <v>3192.74</v>
      </c>
      <c r="BUK7" s="416">
        <v>3193.69</v>
      </c>
      <c r="BUL7" s="416">
        <v>3194.07</v>
      </c>
      <c r="BUM7" s="416">
        <v>3196.55</v>
      </c>
      <c r="BUN7" s="416">
        <v>3197.42</v>
      </c>
      <c r="BUO7" s="416">
        <v>3199.28</v>
      </c>
      <c r="BUP7" s="416">
        <v>3200.22</v>
      </c>
      <c r="BUQ7" s="416">
        <v>3202.01</v>
      </c>
      <c r="BUR7" s="417">
        <v>3207.16</v>
      </c>
      <c r="BUS7" s="417">
        <v>3209.67</v>
      </c>
      <c r="BUT7" s="417">
        <v>3213.93</v>
      </c>
      <c r="BUU7" s="417">
        <v>3215.91</v>
      </c>
      <c r="BUV7" s="417">
        <v>3219.98</v>
      </c>
      <c r="BUW7" s="417">
        <v>3220.86</v>
      </c>
      <c r="BUX7" s="417">
        <v>3228.2</v>
      </c>
      <c r="BUY7" s="417">
        <v>3234.74</v>
      </c>
      <c r="BUZ7" s="417">
        <v>3236.29</v>
      </c>
      <c r="BVA7" s="417">
        <v>3245.13</v>
      </c>
      <c r="BVB7" s="417">
        <v>3248.97</v>
      </c>
      <c r="BVC7" s="417">
        <v>3263.91</v>
      </c>
      <c r="BVD7" s="417">
        <v>3265.77</v>
      </c>
      <c r="BVE7" s="417">
        <v>3268.24</v>
      </c>
      <c r="BVF7" s="417">
        <v>3278.69</v>
      </c>
      <c r="BVG7" s="417">
        <v>3285.81</v>
      </c>
      <c r="BVH7" s="417">
        <v>3301.24</v>
      </c>
      <c r="BVI7" s="417">
        <v>3310.41</v>
      </c>
      <c r="BVJ7" s="417">
        <v>3322.25</v>
      </c>
      <c r="BVK7" s="417">
        <v>3333.02</v>
      </c>
      <c r="BVL7" s="417">
        <v>3344.09</v>
      </c>
      <c r="BVM7" s="417">
        <v>3335.92</v>
      </c>
      <c r="BVN7" s="417">
        <v>3352.42</v>
      </c>
      <c r="BVO7" s="417">
        <v>3352.18</v>
      </c>
      <c r="BVP7" s="417">
        <v>3354.69</v>
      </c>
      <c r="BVQ7" s="417">
        <v>3359.83</v>
      </c>
      <c r="BVR7" s="417">
        <v>3362.23</v>
      </c>
      <c r="BVS7" s="417">
        <v>3365.4</v>
      </c>
      <c r="BVT7" s="417">
        <v>3366.97</v>
      </c>
      <c r="BVU7" s="417">
        <v>3370.21</v>
      </c>
      <c r="BVV7" s="417">
        <v>3370.14</v>
      </c>
      <c r="BVW7" s="417">
        <v>3370.61</v>
      </c>
      <c r="BVX7" s="417">
        <v>3371.66</v>
      </c>
      <c r="BVY7" s="417">
        <v>3373.65</v>
      </c>
      <c r="BVZ7" s="417">
        <v>3374.53</v>
      </c>
      <c r="BWA7" s="417">
        <v>3376.51</v>
      </c>
      <c r="BWB7" s="417">
        <v>3378.1</v>
      </c>
      <c r="BWC7" s="417">
        <v>3382.39</v>
      </c>
      <c r="BWD7" s="417">
        <v>3384.06</v>
      </c>
      <c r="BWE7" s="417">
        <v>3386.2</v>
      </c>
      <c r="BWF7" s="417">
        <v>3389.12</v>
      </c>
      <c r="BWG7" s="417">
        <v>3390.99</v>
      </c>
      <c r="BWH7" s="417">
        <v>3391.07</v>
      </c>
      <c r="BWI7" s="417">
        <v>3390.18</v>
      </c>
      <c r="BWJ7" s="417">
        <v>3392.51</v>
      </c>
      <c r="BWK7" s="417">
        <v>3397.08</v>
      </c>
      <c r="BWL7" s="417">
        <v>3397.42</v>
      </c>
      <c r="BWM7" s="417">
        <v>3399.98</v>
      </c>
      <c r="BWN7" s="417">
        <v>3399.57</v>
      </c>
      <c r="BWO7" s="417">
        <v>3401.86</v>
      </c>
      <c r="BWP7" s="417">
        <v>3404.09</v>
      </c>
      <c r="BWQ7" s="417">
        <v>3407.09</v>
      </c>
      <c r="BWR7" s="417">
        <v>3408.21</v>
      </c>
      <c r="BWS7" s="417">
        <v>3408.47</v>
      </c>
      <c r="BWT7" s="417">
        <v>3409.19</v>
      </c>
      <c r="BWU7" s="417">
        <v>3411.26</v>
      </c>
      <c r="BWV7" s="417">
        <v>3412.98</v>
      </c>
      <c r="BWW7" s="417">
        <v>3413.11</v>
      </c>
      <c r="BWX7" s="417">
        <v>3416.14</v>
      </c>
      <c r="BWY7" s="417">
        <v>3416.6</v>
      </c>
      <c r="BWZ7" s="417">
        <v>3418.56</v>
      </c>
      <c r="BXA7" s="417">
        <v>3419.67</v>
      </c>
      <c r="BXB7" s="417">
        <v>3420.06</v>
      </c>
      <c r="BXC7" s="417">
        <v>3420.57</v>
      </c>
      <c r="BXD7" s="417">
        <v>3422.41</v>
      </c>
      <c r="BXE7" s="417">
        <v>3422.09</v>
      </c>
      <c r="BXF7" s="417">
        <v>3423.26</v>
      </c>
      <c r="BXG7" s="417">
        <v>3424.04</v>
      </c>
      <c r="BXH7" s="417">
        <v>3425.32</v>
      </c>
      <c r="BXI7" s="417">
        <v>3426.52</v>
      </c>
      <c r="BXJ7" s="417">
        <v>3426.67</v>
      </c>
      <c r="BXK7" s="417">
        <v>3428.66</v>
      </c>
      <c r="BXL7" s="417">
        <v>3428.87</v>
      </c>
      <c r="BXM7" s="417">
        <v>3429.33</v>
      </c>
      <c r="BXN7" s="417">
        <v>3432.07</v>
      </c>
      <c r="BXO7" s="417">
        <v>3432.88</v>
      </c>
      <c r="BXP7" s="417">
        <v>3433.19</v>
      </c>
      <c r="BXQ7" s="417">
        <v>3435.52</v>
      </c>
      <c r="BXR7" s="417">
        <v>3436.7</v>
      </c>
      <c r="BXS7" s="417">
        <v>3439.44</v>
      </c>
      <c r="BXT7" s="417">
        <v>3439.74</v>
      </c>
      <c r="BXU7" s="417">
        <v>3441.78</v>
      </c>
      <c r="BXV7" s="417">
        <v>3443.37</v>
      </c>
      <c r="BXW7" s="417">
        <v>3444.6</v>
      </c>
      <c r="BXX7" s="417">
        <v>3447.27</v>
      </c>
      <c r="BXY7" s="417">
        <v>3448.54</v>
      </c>
      <c r="BXZ7" s="417">
        <v>3450.52</v>
      </c>
      <c r="BYA7" s="417">
        <v>3451.09</v>
      </c>
      <c r="BYB7" s="417">
        <v>3453.84</v>
      </c>
      <c r="BYC7" s="417">
        <v>3453.99</v>
      </c>
      <c r="BYD7" s="417">
        <v>3455.72</v>
      </c>
      <c r="BYE7" s="417">
        <v>3457.7</v>
      </c>
      <c r="BYF7" s="417">
        <v>3459.76</v>
      </c>
      <c r="BYG7" s="417">
        <v>3462.41</v>
      </c>
      <c r="BYH7" s="417">
        <v>3464.41</v>
      </c>
      <c r="BYI7" s="417">
        <v>3466.53</v>
      </c>
      <c r="BYJ7" s="417">
        <v>3470.42</v>
      </c>
      <c r="BYK7" s="417">
        <v>3471.16</v>
      </c>
      <c r="BYL7" s="417">
        <v>3475.56</v>
      </c>
      <c r="BYM7" s="417">
        <v>3477.88</v>
      </c>
      <c r="BYN7" s="417">
        <v>3478.97</v>
      </c>
      <c r="BYO7" s="417">
        <v>3482.95</v>
      </c>
      <c r="BYP7" s="417">
        <v>3483.5</v>
      </c>
      <c r="BYQ7" s="417">
        <v>3486.32</v>
      </c>
      <c r="BYR7" s="417">
        <v>3488.69</v>
      </c>
      <c r="BYS7" s="417">
        <v>3491.46</v>
      </c>
      <c r="BYT7" s="417">
        <v>3493.65</v>
      </c>
      <c r="BYU7" s="417">
        <v>3494.19</v>
      </c>
      <c r="BYV7" s="417">
        <v>3496.9</v>
      </c>
      <c r="BYW7" s="417">
        <v>3498.37</v>
      </c>
      <c r="BYX7" s="417">
        <v>3499.61</v>
      </c>
      <c r="BYY7" s="417">
        <v>3503.05</v>
      </c>
      <c r="BYZ7" s="417">
        <v>3504</v>
      </c>
      <c r="BZA7" s="417">
        <v>3506.89</v>
      </c>
      <c r="BZB7" s="417">
        <v>3509.2</v>
      </c>
      <c r="BZC7" s="417">
        <v>3509.7</v>
      </c>
      <c r="BZD7" s="417">
        <v>3514.02</v>
      </c>
      <c r="BZE7" s="417">
        <v>3514.27</v>
      </c>
      <c r="BZF7" s="417">
        <v>3515.06</v>
      </c>
      <c r="BZG7" s="417">
        <v>3516.97</v>
      </c>
      <c r="BZH7" s="417">
        <v>3517.74</v>
      </c>
      <c r="BZI7" s="417">
        <v>3521.54</v>
      </c>
      <c r="BZJ7" s="417">
        <v>3521.87</v>
      </c>
      <c r="BZK7" s="417">
        <v>3520.9</v>
      </c>
      <c r="BZL7" s="417">
        <v>3521.7</v>
      </c>
      <c r="BZM7" s="417">
        <v>3523.73</v>
      </c>
      <c r="BZN7" s="417">
        <v>3524.75</v>
      </c>
      <c r="BZO7" s="417">
        <v>3525.24</v>
      </c>
      <c r="BZP7" s="417">
        <v>3526.08</v>
      </c>
      <c r="BZQ7" s="417">
        <v>3527.07</v>
      </c>
      <c r="BZR7" s="417">
        <v>3526.42</v>
      </c>
      <c r="BZS7" s="417">
        <v>3526.98</v>
      </c>
      <c r="BZT7" s="417">
        <v>3527.38</v>
      </c>
      <c r="BZU7" s="417">
        <v>3527.57</v>
      </c>
      <c r="BZV7" s="417">
        <v>3528.05</v>
      </c>
      <c r="BZW7" s="417">
        <v>3527.53</v>
      </c>
      <c r="BZX7" s="417">
        <v>3527.49</v>
      </c>
      <c r="BZY7" s="417">
        <v>3527.38</v>
      </c>
      <c r="BZZ7" s="417">
        <v>3526.34</v>
      </c>
      <c r="CAA7" s="417">
        <v>3525.51</v>
      </c>
      <c r="CAB7" s="417">
        <v>3524.63</v>
      </c>
      <c r="CAC7" s="417">
        <v>3523.93</v>
      </c>
      <c r="CAD7" s="417">
        <v>3521.99</v>
      </c>
      <c r="CAE7" s="417">
        <v>3520.67</v>
      </c>
      <c r="CAF7" s="417">
        <v>3518.14</v>
      </c>
      <c r="CAG7" s="417">
        <v>3517.05</v>
      </c>
      <c r="CAH7" s="417">
        <v>3515.02</v>
      </c>
      <c r="CAI7" s="417">
        <v>3513.73</v>
      </c>
      <c r="CAJ7" s="417">
        <v>3511.1</v>
      </c>
      <c r="CAK7" s="417">
        <v>3510.03</v>
      </c>
      <c r="CAL7" s="417">
        <v>3507.04</v>
      </c>
      <c r="CAM7" s="417">
        <v>3505.13</v>
      </c>
      <c r="CAN7" s="417">
        <v>3501.68</v>
      </c>
      <c r="CAO7" s="417">
        <v>3498.69</v>
      </c>
      <c r="CAP7" s="417">
        <v>3496.04</v>
      </c>
      <c r="CAQ7" s="417">
        <v>3495.07</v>
      </c>
      <c r="CAR7" s="417">
        <v>3493.45</v>
      </c>
      <c r="CAS7" s="417">
        <v>3491.45</v>
      </c>
      <c r="CAT7" s="417">
        <v>3489.61</v>
      </c>
      <c r="CAU7" s="417">
        <v>3486.63</v>
      </c>
      <c r="CAV7" s="417">
        <v>3483.83</v>
      </c>
      <c r="CAW7" s="417">
        <v>3482.9</v>
      </c>
      <c r="CAX7" s="417">
        <v>3480.2</v>
      </c>
      <c r="CAY7" s="417">
        <v>3476.89</v>
      </c>
      <c r="CAZ7" s="417">
        <v>3475.7</v>
      </c>
      <c r="CBA7" s="417">
        <v>3473.83</v>
      </c>
      <c r="CBB7" s="417">
        <v>3472.91</v>
      </c>
      <c r="CBC7" s="417">
        <v>3471.53</v>
      </c>
      <c r="CBD7" s="417">
        <v>3471.46</v>
      </c>
      <c r="CBE7" s="417">
        <v>3470.29</v>
      </c>
      <c r="CBF7" s="417">
        <v>3469.64</v>
      </c>
      <c r="CBG7" s="417">
        <v>3468.03</v>
      </c>
      <c r="CBH7" s="417">
        <v>3465.44</v>
      </c>
      <c r="CBI7" s="417">
        <v>3464.85</v>
      </c>
      <c r="CBJ7" s="417">
        <v>3463.85</v>
      </c>
      <c r="CBK7" s="417">
        <v>3462.17</v>
      </c>
      <c r="CBL7" s="417">
        <v>3461.5</v>
      </c>
      <c r="CBM7" s="417">
        <v>3460.03</v>
      </c>
      <c r="CBN7" s="417">
        <v>3459.33</v>
      </c>
      <c r="CBO7" s="417">
        <v>3458.02</v>
      </c>
      <c r="CBP7" s="417">
        <v>3456.77</v>
      </c>
      <c r="CBQ7" s="417">
        <v>3455.85</v>
      </c>
      <c r="CBR7" s="417">
        <v>3454.09</v>
      </c>
      <c r="CBS7" s="417">
        <v>3452.7</v>
      </c>
      <c r="CBT7" s="417">
        <v>3450.91</v>
      </c>
      <c r="CBU7" s="417">
        <v>3448.53</v>
      </c>
      <c r="CBV7" s="417">
        <v>3447.92</v>
      </c>
      <c r="CBW7" s="417">
        <v>3447.5</v>
      </c>
      <c r="CBX7" s="417">
        <v>3447.13</v>
      </c>
      <c r="CBY7" s="417">
        <v>3446.96</v>
      </c>
      <c r="CBZ7" s="417">
        <v>3446.53</v>
      </c>
      <c r="CCA7" s="417">
        <v>3444.89</v>
      </c>
      <c r="CCB7" s="417">
        <v>3443.42</v>
      </c>
      <c r="CCC7" s="417">
        <v>3441.98</v>
      </c>
      <c r="CCD7" s="417">
        <v>3441.33</v>
      </c>
      <c r="CCE7" s="417">
        <v>3440.35</v>
      </c>
      <c r="CCF7" s="417">
        <v>3439.93</v>
      </c>
      <c r="CCG7" s="417">
        <v>3438.18</v>
      </c>
      <c r="CCH7" s="417">
        <v>3437.39</v>
      </c>
      <c r="CCI7" s="417">
        <v>3436.15</v>
      </c>
      <c r="CCJ7" s="417">
        <v>3435.31</v>
      </c>
      <c r="CCK7" s="417">
        <v>3434.95</v>
      </c>
      <c r="CCL7" s="417">
        <v>3433.81</v>
      </c>
      <c r="CCM7" s="417">
        <v>3432.99</v>
      </c>
      <c r="CCN7" s="417">
        <v>3432.53</v>
      </c>
      <c r="CCO7" s="417">
        <v>3432.14</v>
      </c>
      <c r="CCP7" s="408">
        <v>3432.39</v>
      </c>
      <c r="CCQ7" s="408">
        <v>3432.51</v>
      </c>
      <c r="CCR7" s="408">
        <v>3432.66</v>
      </c>
      <c r="CCS7" s="408">
        <v>3432.52</v>
      </c>
      <c r="CCT7" s="408">
        <v>3433.63</v>
      </c>
      <c r="CCU7" s="408">
        <v>3434.38</v>
      </c>
      <c r="CCV7" s="408">
        <v>3435.66</v>
      </c>
      <c r="CCW7" s="408">
        <v>3437.35</v>
      </c>
      <c r="CCX7" s="408">
        <v>3437.48</v>
      </c>
      <c r="CCY7" s="408">
        <v>3439.06</v>
      </c>
      <c r="CCZ7" s="408">
        <v>3440.25</v>
      </c>
      <c r="CDA7" s="408">
        <v>3443.15</v>
      </c>
      <c r="CDB7" s="408">
        <v>3444.29</v>
      </c>
      <c r="CDC7" s="408">
        <v>3445.98</v>
      </c>
      <c r="CDD7" s="408">
        <v>3446.28</v>
      </c>
      <c r="CDE7" s="408">
        <v>3448.37</v>
      </c>
      <c r="CDF7" s="408">
        <v>3450.99</v>
      </c>
      <c r="CDG7" s="408">
        <v>3453.71</v>
      </c>
      <c r="CDH7" s="408">
        <v>3454.55</v>
      </c>
      <c r="CDI7" s="408">
        <v>3458.91</v>
      </c>
      <c r="CDJ7" s="408">
        <v>3460.84</v>
      </c>
      <c r="CDK7" s="408">
        <v>3463.68</v>
      </c>
      <c r="CDL7" s="408">
        <v>3465.09</v>
      </c>
      <c r="CDM7" s="408">
        <v>3465.56</v>
      </c>
      <c r="CDN7" s="408">
        <v>3466.93</v>
      </c>
      <c r="CDO7" s="408">
        <v>3468.1</v>
      </c>
      <c r="CDP7" s="408">
        <v>3468.92</v>
      </c>
      <c r="CDQ7" s="408">
        <v>3469.54</v>
      </c>
      <c r="CDR7" s="408">
        <v>3470.54</v>
      </c>
      <c r="CDS7" s="408">
        <v>3470.99</v>
      </c>
      <c r="CDT7" s="408">
        <v>3472.55</v>
      </c>
      <c r="CDU7" s="408">
        <v>3472.44</v>
      </c>
      <c r="CDV7" s="408">
        <v>3472.74</v>
      </c>
      <c r="CDW7" s="408">
        <v>3472.52</v>
      </c>
      <c r="CDX7" s="408">
        <v>3473.75</v>
      </c>
      <c r="CDY7" s="408">
        <v>3474.21</v>
      </c>
      <c r="CDZ7" s="408">
        <v>3474.23</v>
      </c>
      <c r="CEA7" s="408">
        <v>3474.36</v>
      </c>
      <c r="CEB7" s="408">
        <v>3473.31</v>
      </c>
      <c r="CEC7" s="408">
        <v>3473.64</v>
      </c>
      <c r="CED7" s="408">
        <v>3473.86</v>
      </c>
      <c r="CEE7" s="408">
        <v>3472.78</v>
      </c>
      <c r="CEF7" s="408">
        <v>3472.98</v>
      </c>
      <c r="CEG7" s="408">
        <v>3472.65</v>
      </c>
      <c r="CEH7" s="408">
        <v>3471.89</v>
      </c>
      <c r="CEI7" s="408">
        <v>3471.85</v>
      </c>
      <c r="CEJ7" s="408">
        <v>3469.74</v>
      </c>
      <c r="CEK7" s="408">
        <v>3469.79</v>
      </c>
      <c r="CEL7" s="408">
        <v>3469.58</v>
      </c>
      <c r="CEM7" s="408">
        <v>3467.91</v>
      </c>
      <c r="CEN7" s="408">
        <v>3468.16</v>
      </c>
      <c r="CEO7" s="408">
        <v>3466.09</v>
      </c>
      <c r="CEP7" s="408">
        <v>3465.98</v>
      </c>
      <c r="CEQ7" s="408">
        <v>3465.26</v>
      </c>
      <c r="CER7" s="408">
        <v>3464.6</v>
      </c>
      <c r="CES7" s="408">
        <v>3464.15</v>
      </c>
      <c r="CET7" s="408">
        <v>3462.81</v>
      </c>
      <c r="CEU7" s="408">
        <v>3461.93</v>
      </c>
      <c r="CEV7" s="408">
        <v>3461.61</v>
      </c>
      <c r="CEW7" s="408">
        <v>3461.31</v>
      </c>
      <c r="CEX7" s="408">
        <v>3460.47</v>
      </c>
      <c r="CEY7" s="408">
        <v>3459.36</v>
      </c>
      <c r="CEZ7" s="408">
        <v>3459.5</v>
      </c>
      <c r="CFA7" s="408">
        <v>3457.7</v>
      </c>
      <c r="CFB7" s="408">
        <v>3457.48</v>
      </c>
      <c r="CFC7" s="408">
        <v>3456.49</v>
      </c>
      <c r="CFD7" s="408">
        <v>3455.64</v>
      </c>
      <c r="CFE7" s="408">
        <v>3454.99</v>
      </c>
      <c r="CFF7" s="408">
        <v>3454.46</v>
      </c>
      <c r="CFG7" s="408">
        <v>3454.33</v>
      </c>
      <c r="CFH7" s="408">
        <v>3454.39</v>
      </c>
      <c r="CFI7" s="408">
        <v>3453.44</v>
      </c>
      <c r="CFJ7" s="408">
        <v>3453.08</v>
      </c>
      <c r="CFK7" s="408">
        <v>3452.37</v>
      </c>
      <c r="CFL7" s="408">
        <v>3451.53</v>
      </c>
      <c r="CFM7" s="408">
        <v>3452.08</v>
      </c>
      <c r="CFN7" s="408">
        <v>3451.52</v>
      </c>
      <c r="CFO7" s="408">
        <v>3451.08</v>
      </c>
      <c r="CFP7" s="408">
        <v>3450.39</v>
      </c>
      <c r="CFQ7" s="408">
        <v>3449.79</v>
      </c>
      <c r="CFR7" s="408">
        <v>3449.96</v>
      </c>
      <c r="CFS7" s="408">
        <v>3448.51</v>
      </c>
      <c r="CFT7" s="408">
        <v>3448.76</v>
      </c>
      <c r="CFU7" s="408">
        <v>3448.45</v>
      </c>
      <c r="CFV7" s="408">
        <v>3447.95</v>
      </c>
      <c r="CFW7" s="408">
        <v>3447.61</v>
      </c>
      <c r="CFX7" s="408">
        <v>3446.45</v>
      </c>
      <c r="CFY7" s="408">
        <v>3445.77</v>
      </c>
      <c r="CFZ7" s="408">
        <v>3445.8</v>
      </c>
      <c r="CGA7" s="408">
        <v>3445.08</v>
      </c>
      <c r="CGB7" s="408">
        <v>3445.12</v>
      </c>
      <c r="CGC7" s="408">
        <v>3443.29</v>
      </c>
      <c r="CGD7" s="408">
        <v>3442.95</v>
      </c>
      <c r="CGE7" s="408">
        <v>3442.05</v>
      </c>
      <c r="CGF7" s="408">
        <v>3441.52</v>
      </c>
      <c r="CGG7" s="408">
        <v>3440.49</v>
      </c>
      <c r="CGH7" s="408">
        <v>3439.99</v>
      </c>
      <c r="CGI7" s="408">
        <v>3439.3</v>
      </c>
      <c r="CGJ7" s="408">
        <v>3438.68</v>
      </c>
      <c r="CGK7" s="408">
        <v>3437.62</v>
      </c>
      <c r="CGL7" s="408">
        <v>3436.74</v>
      </c>
      <c r="CGM7" s="408">
        <v>3436.84</v>
      </c>
      <c r="CGN7" s="408">
        <v>3436.19</v>
      </c>
      <c r="CGO7" s="408">
        <v>3435.15</v>
      </c>
      <c r="CGP7" s="408">
        <v>3434.08</v>
      </c>
      <c r="CGQ7" s="408">
        <v>3432.78</v>
      </c>
      <c r="CGR7" s="408">
        <v>3432.12</v>
      </c>
      <c r="CGS7" s="408">
        <v>3431.58</v>
      </c>
      <c r="CGT7" s="408">
        <v>3430.52</v>
      </c>
      <c r="CGU7" s="408">
        <v>3430.31</v>
      </c>
      <c r="CGV7" s="408">
        <v>3426.88</v>
      </c>
      <c r="CGW7" s="408">
        <v>3425.94</v>
      </c>
      <c r="CGX7" s="408">
        <v>3425.48</v>
      </c>
      <c r="CGY7" s="408">
        <v>3423.55</v>
      </c>
      <c r="CGZ7" s="408">
        <v>3421.9</v>
      </c>
      <c r="CHA7" s="408">
        <v>3420.59</v>
      </c>
      <c r="CHB7" s="408">
        <v>3419.08</v>
      </c>
      <c r="CHC7" s="408">
        <v>3418.98</v>
      </c>
      <c r="CHD7" s="408">
        <v>3417.23</v>
      </c>
      <c r="CHE7" s="408">
        <v>3417.41</v>
      </c>
      <c r="CHF7" s="408">
        <v>3415.79</v>
      </c>
      <c r="CHG7" s="408">
        <v>3415.24</v>
      </c>
      <c r="CHH7" s="408">
        <v>3414.97</v>
      </c>
      <c r="CHI7" s="408">
        <v>3413.39</v>
      </c>
      <c r="CHJ7" s="408">
        <v>3412.5</v>
      </c>
      <c r="CHK7" s="408">
        <v>3410.69</v>
      </c>
      <c r="CHL7" s="408">
        <v>3410.37</v>
      </c>
      <c r="CHM7" s="408">
        <v>3410.75</v>
      </c>
      <c r="CHN7" s="408">
        <v>3409.22</v>
      </c>
      <c r="CHO7" s="408">
        <v>3409.43</v>
      </c>
      <c r="CHP7" s="408">
        <v>3409.39</v>
      </c>
      <c r="CHQ7" s="408">
        <v>3409.39</v>
      </c>
      <c r="CHR7" s="408">
        <v>3409.5</v>
      </c>
      <c r="CHS7" s="408">
        <v>3409.18</v>
      </c>
      <c r="CHT7" s="408">
        <v>3409.15</v>
      </c>
      <c r="CHU7" s="408">
        <v>3409.4</v>
      </c>
      <c r="CHV7" s="408">
        <v>3408.22</v>
      </c>
      <c r="CHW7" s="408">
        <v>3408.52</v>
      </c>
      <c r="CHX7" s="408">
        <v>3406.48</v>
      </c>
      <c r="CHY7" s="408">
        <v>3406.51</v>
      </c>
      <c r="CHZ7" s="408">
        <v>3407.14</v>
      </c>
      <c r="CIA7" s="408">
        <v>3406.83</v>
      </c>
      <c r="CIB7" s="408">
        <v>3406.96</v>
      </c>
      <c r="CIC7" s="408">
        <v>3404.47</v>
      </c>
      <c r="CID7" s="408">
        <v>3403.89</v>
      </c>
      <c r="CIE7" s="408">
        <v>3403.91</v>
      </c>
      <c r="CIF7" s="408">
        <v>3402.03</v>
      </c>
      <c r="CIG7" s="408">
        <v>3401.47</v>
      </c>
      <c r="CIH7" s="408">
        <v>3399.92</v>
      </c>
      <c r="CII7" s="408">
        <v>3400.4</v>
      </c>
      <c r="CIJ7" s="408">
        <v>3399.82</v>
      </c>
      <c r="CIK7" s="408">
        <v>3397.78</v>
      </c>
      <c r="CIL7" s="408">
        <v>3397.47</v>
      </c>
      <c r="CIM7" s="408">
        <v>3396.04</v>
      </c>
      <c r="CIN7" s="408">
        <v>3395.09</v>
      </c>
      <c r="CIO7" s="408">
        <v>3394.91</v>
      </c>
      <c r="CIP7" s="408">
        <v>3394.73</v>
      </c>
      <c r="CIQ7" s="408">
        <v>3391.87</v>
      </c>
      <c r="CIR7" s="408">
        <v>3392.15</v>
      </c>
      <c r="CIS7" s="408">
        <v>3391.36</v>
      </c>
      <c r="CIT7" s="408">
        <v>3388.59</v>
      </c>
      <c r="CIU7" s="408">
        <v>3388.16</v>
      </c>
      <c r="CIV7" s="408">
        <v>3387.01</v>
      </c>
      <c r="CIW7" s="408">
        <v>3386.98</v>
      </c>
      <c r="CIX7" s="408">
        <v>3385.61</v>
      </c>
      <c r="CIY7" s="408">
        <v>3384.46</v>
      </c>
      <c r="CIZ7" s="408">
        <v>3382.61</v>
      </c>
      <c r="CJA7" s="408">
        <v>3381.89</v>
      </c>
      <c r="CJB7" s="408">
        <v>3378.33</v>
      </c>
      <c r="CJC7" s="408">
        <v>3377.93</v>
      </c>
      <c r="CJD7" s="408">
        <v>3375.68</v>
      </c>
      <c r="CJE7" s="408">
        <v>3376.05</v>
      </c>
      <c r="CJF7" s="408">
        <v>3374.97</v>
      </c>
      <c r="CJG7" s="408">
        <v>3375.69</v>
      </c>
      <c r="CJH7" s="408">
        <v>3375.12</v>
      </c>
      <c r="CJI7" s="408">
        <v>3375.85</v>
      </c>
      <c r="CJJ7" s="408">
        <v>3375.14</v>
      </c>
      <c r="CJK7" s="408">
        <v>3375.34</v>
      </c>
      <c r="CJL7" s="408">
        <v>3376.29</v>
      </c>
      <c r="CJM7" s="408">
        <v>3376.6</v>
      </c>
      <c r="CJN7" s="408">
        <v>3376.69</v>
      </c>
      <c r="CJO7" s="408">
        <v>3376.62</v>
      </c>
      <c r="CJP7" s="408">
        <v>3376.93</v>
      </c>
      <c r="CJQ7" s="408">
        <v>3376.64</v>
      </c>
      <c r="CJR7" s="408">
        <v>3376.38</v>
      </c>
      <c r="CJS7" s="408">
        <v>3376.29</v>
      </c>
      <c r="CJT7" s="408">
        <v>3375.96</v>
      </c>
      <c r="CJU7" s="408">
        <v>3375.99</v>
      </c>
      <c r="CJV7" s="408">
        <v>3375.88</v>
      </c>
      <c r="CJW7" s="408">
        <v>3376.48</v>
      </c>
      <c r="CJX7" s="408">
        <v>3376.59</v>
      </c>
      <c r="CJY7" s="408">
        <v>3375.7</v>
      </c>
      <c r="CJZ7" s="408">
        <v>3375.96</v>
      </c>
      <c r="CKA7" s="408">
        <v>3375.93</v>
      </c>
      <c r="CKB7" s="408">
        <v>3375.86</v>
      </c>
      <c r="CKC7" s="408">
        <v>3376.59</v>
      </c>
      <c r="CKD7" s="408">
        <v>3376.1</v>
      </c>
      <c r="CKE7" s="408">
        <v>3376.08</v>
      </c>
      <c r="CKF7" s="408">
        <v>3376.45</v>
      </c>
      <c r="CKG7" s="408">
        <v>3376.11</v>
      </c>
      <c r="CKH7" s="408">
        <v>3376.53</v>
      </c>
      <c r="CKI7" s="408">
        <v>3376.43</v>
      </c>
      <c r="CKJ7" s="408">
        <v>3376.74</v>
      </c>
      <c r="CKK7" s="408">
        <v>3376.32</v>
      </c>
      <c r="CKL7" s="408">
        <v>3376.83</v>
      </c>
      <c r="CKM7" s="408">
        <v>3376.93</v>
      </c>
      <c r="CKN7" s="408">
        <v>3377.44</v>
      </c>
      <c r="CKO7" s="408">
        <v>3377.35</v>
      </c>
      <c r="CKP7" s="408">
        <v>3377.03</v>
      </c>
      <c r="CKQ7" s="408">
        <v>3378.3</v>
      </c>
      <c r="CKR7" s="408">
        <v>3378.9</v>
      </c>
      <c r="CKS7" s="408">
        <v>3380.31</v>
      </c>
      <c r="CKT7" s="408">
        <v>3381.24</v>
      </c>
      <c r="CKU7" s="408">
        <v>3381.46</v>
      </c>
      <c r="CKV7" s="408">
        <v>3381.38</v>
      </c>
      <c r="CKW7" s="408">
        <v>3381.47</v>
      </c>
      <c r="CKX7" s="408">
        <v>3381.49</v>
      </c>
      <c r="CKY7" s="408">
        <v>3381.63</v>
      </c>
      <c r="CKZ7" s="408">
        <v>3381.57</v>
      </c>
      <c r="CLA7" s="408">
        <v>3381.52</v>
      </c>
      <c r="CLB7" s="408">
        <v>3381.38</v>
      </c>
      <c r="CLC7" s="408">
        <v>3381.05</v>
      </c>
      <c r="CLD7" s="408">
        <v>3381.65</v>
      </c>
      <c r="CLE7" s="408">
        <v>3381.28</v>
      </c>
      <c r="CLF7" s="408">
        <v>3381.11</v>
      </c>
      <c r="CLG7" s="408">
        <v>3381.48</v>
      </c>
      <c r="CLH7" s="408">
        <v>3381.64</v>
      </c>
      <c r="CLI7" s="408">
        <v>3381.45</v>
      </c>
      <c r="CLJ7" s="408">
        <v>3380.69</v>
      </c>
      <c r="CLK7" s="408">
        <v>3381.54</v>
      </c>
      <c r="CLL7" s="408">
        <v>3380.61</v>
      </c>
      <c r="CLM7" s="408">
        <v>3381.43</v>
      </c>
      <c r="CLN7" s="408">
        <v>3381</v>
      </c>
      <c r="CLO7" s="408">
        <v>3380.24</v>
      </c>
      <c r="CLP7" s="408">
        <v>3381.73</v>
      </c>
      <c r="CLQ7" s="408">
        <v>3381.19</v>
      </c>
      <c r="CLR7" s="408">
        <v>3381.75</v>
      </c>
      <c r="CLS7" s="408">
        <v>3381.32</v>
      </c>
      <c r="CLT7" s="408">
        <v>3381.04</v>
      </c>
      <c r="CLU7" s="408">
        <v>3381.23</v>
      </c>
      <c r="CLV7" s="408">
        <v>3380.96</v>
      </c>
      <c r="CLW7" s="408">
        <v>3381.24</v>
      </c>
      <c r="CLX7" s="408">
        <v>3381.36</v>
      </c>
      <c r="CLY7" s="408">
        <v>3381.29</v>
      </c>
      <c r="CLZ7" s="408">
        <v>3381.19</v>
      </c>
      <c r="CMA7" s="408">
        <v>3380.88</v>
      </c>
      <c r="CMB7" s="408">
        <v>3380.86</v>
      </c>
      <c r="CMC7" s="408">
        <v>3380.78</v>
      </c>
      <c r="CMD7" s="432">
        <v>3381.01</v>
      </c>
      <c r="CME7" s="432">
        <v>3380.9</v>
      </c>
      <c r="CMF7" s="432">
        <v>3381.05</v>
      </c>
      <c r="CMG7" s="432">
        <v>3381.08</v>
      </c>
      <c r="CMH7" s="432">
        <v>3380.94</v>
      </c>
      <c r="CMI7" s="432">
        <v>3381.16</v>
      </c>
      <c r="CMJ7" s="432">
        <v>3380.89</v>
      </c>
      <c r="CMK7" s="432">
        <v>3381.15</v>
      </c>
      <c r="CML7" s="432">
        <v>3380.84</v>
      </c>
      <c r="CMM7" s="432">
        <v>3381.05</v>
      </c>
      <c r="CMN7" s="432">
        <v>3380.8</v>
      </c>
      <c r="CMO7" s="432">
        <v>3380.81</v>
      </c>
      <c r="CMP7" s="432">
        <v>3380.76</v>
      </c>
      <c r="CMQ7" s="432">
        <v>3380.56</v>
      </c>
      <c r="CMR7" s="432">
        <v>3380.45</v>
      </c>
      <c r="CMS7" s="432">
        <v>3380.58</v>
      </c>
      <c r="CMT7" s="432">
        <v>3380.94</v>
      </c>
      <c r="CMU7" s="432">
        <v>3380.87</v>
      </c>
      <c r="CMV7" s="432">
        <v>3380.79</v>
      </c>
      <c r="CMW7" s="432">
        <v>3380.86</v>
      </c>
      <c r="CMX7" s="432">
        <v>3380.95</v>
      </c>
      <c r="CMY7" s="432">
        <v>3380.81</v>
      </c>
      <c r="CMZ7" s="432">
        <v>3380.86</v>
      </c>
      <c r="CNA7" s="432">
        <v>3380.75</v>
      </c>
      <c r="CNB7" s="432">
        <v>3380.92</v>
      </c>
      <c r="CNC7" s="432">
        <v>3380.93</v>
      </c>
      <c r="CND7" s="432">
        <v>3381.03</v>
      </c>
      <c r="CNE7" s="432">
        <v>3381.14</v>
      </c>
      <c r="CNF7" s="432">
        <v>3381.36</v>
      </c>
      <c r="CNG7" s="432">
        <v>3380.81</v>
      </c>
      <c r="CNH7" s="432">
        <v>3381.18</v>
      </c>
      <c r="CNI7" s="432">
        <v>3381</v>
      </c>
      <c r="CNJ7" s="432">
        <v>3381.23</v>
      </c>
      <c r="CNK7" s="432">
        <v>3381.23</v>
      </c>
      <c r="CNL7" s="432">
        <v>3380.85</v>
      </c>
      <c r="CNM7" s="432">
        <v>3381.03</v>
      </c>
      <c r="CNN7" s="432">
        <v>3381.43</v>
      </c>
      <c r="CNO7" s="432">
        <v>3381.24</v>
      </c>
      <c r="CNP7" s="432">
        <v>3381.13</v>
      </c>
      <c r="CNQ7" s="432">
        <v>3380.64</v>
      </c>
      <c r="CNR7" s="432">
        <v>3380.77</v>
      </c>
      <c r="CNS7" s="432">
        <v>3380.39</v>
      </c>
      <c r="CNT7" s="432">
        <v>3380.59</v>
      </c>
      <c r="CNU7" s="432">
        <v>3380.94</v>
      </c>
      <c r="CNV7" s="432">
        <v>3380.64</v>
      </c>
      <c r="CNW7" s="432">
        <v>3380.67</v>
      </c>
      <c r="CNX7" s="432">
        <v>3380.76</v>
      </c>
      <c r="CNY7" s="432">
        <v>3380.71</v>
      </c>
      <c r="CNZ7" s="432">
        <v>3381.09</v>
      </c>
      <c r="COA7" s="432">
        <v>3380.89</v>
      </c>
      <c r="COB7" s="432">
        <v>3380.74</v>
      </c>
      <c r="COC7" s="432">
        <v>3380.84</v>
      </c>
      <c r="COD7" s="432">
        <v>3380.8</v>
      </c>
      <c r="COE7" s="432">
        <v>3380.74</v>
      </c>
      <c r="COF7" s="432">
        <v>3380.43</v>
      </c>
      <c r="COG7" s="432">
        <v>3381.09</v>
      </c>
    </row>
    <row r="8" spans="1:2425" ht="15.75">
      <c r="A8" s="376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  <c r="EO8" s="144"/>
      <c r="EP8" s="144"/>
      <c r="EQ8" s="144"/>
      <c r="ER8" s="144"/>
      <c r="ES8" s="144"/>
      <c r="ET8" s="144"/>
      <c r="EU8" s="144"/>
      <c r="EV8" s="144"/>
      <c r="EW8" s="144"/>
      <c r="EX8" s="144"/>
      <c r="EY8" s="144"/>
      <c r="EZ8" s="144"/>
      <c r="FA8" s="144"/>
      <c r="FB8" s="144"/>
      <c r="FC8" s="144"/>
      <c r="FD8" s="144"/>
      <c r="FE8" s="144"/>
      <c r="FF8" s="144"/>
      <c r="FG8" s="144"/>
      <c r="FH8" s="144"/>
      <c r="FI8" s="144"/>
      <c r="FJ8" s="144"/>
      <c r="FK8" s="144"/>
      <c r="FL8" s="144"/>
      <c r="FM8" s="144"/>
      <c r="FN8" s="144"/>
      <c r="FO8" s="144"/>
      <c r="FP8" s="144"/>
      <c r="FQ8" s="144"/>
      <c r="FR8" s="144"/>
      <c r="FS8" s="144"/>
      <c r="FT8" s="144"/>
      <c r="FU8" s="144"/>
      <c r="FV8" s="144"/>
      <c r="FW8" s="144"/>
      <c r="FX8" s="144"/>
      <c r="FY8" s="144"/>
      <c r="FZ8" s="144"/>
      <c r="GA8" s="144"/>
      <c r="GB8" s="144"/>
      <c r="GC8" s="144"/>
      <c r="GD8" s="144"/>
      <c r="GE8" s="144"/>
      <c r="GF8" s="144"/>
      <c r="GG8" s="144"/>
      <c r="GH8" s="144"/>
      <c r="GI8" s="144"/>
      <c r="GJ8" s="144"/>
      <c r="GK8" s="144"/>
      <c r="GL8" s="144"/>
      <c r="GM8" s="144"/>
      <c r="GN8" s="144"/>
      <c r="GO8" s="144"/>
      <c r="GP8" s="144"/>
      <c r="GQ8" s="144"/>
      <c r="GR8" s="144"/>
      <c r="GS8" s="144"/>
      <c r="GT8" s="144"/>
      <c r="GU8" s="144"/>
      <c r="GV8" s="144"/>
      <c r="GW8" s="144"/>
      <c r="GX8" s="144"/>
      <c r="GY8" s="144"/>
      <c r="GZ8" s="144"/>
      <c r="HA8" s="144"/>
      <c r="HB8" s="144"/>
      <c r="HC8" s="144"/>
      <c r="HD8" s="144"/>
      <c r="HE8" s="144"/>
      <c r="HF8" s="144"/>
      <c r="HG8" s="144"/>
      <c r="HH8" s="144"/>
      <c r="HI8" s="144"/>
      <c r="HJ8" s="144"/>
      <c r="HK8" s="144"/>
      <c r="HL8" s="144"/>
      <c r="HM8" s="144"/>
      <c r="HN8" s="144"/>
      <c r="HO8" s="144"/>
      <c r="HP8" s="144"/>
      <c r="HQ8" s="144"/>
      <c r="HR8" s="144"/>
      <c r="HS8" s="144"/>
      <c r="HT8" s="144"/>
      <c r="HU8" s="144"/>
      <c r="HV8" s="144"/>
      <c r="HW8" s="144"/>
      <c r="HX8" s="144"/>
      <c r="HY8" s="144"/>
      <c r="HZ8" s="144"/>
      <c r="IA8" s="144"/>
      <c r="IB8" s="144"/>
      <c r="IC8" s="144"/>
      <c r="ID8" s="144"/>
      <c r="IE8" s="144"/>
      <c r="IF8" s="144"/>
      <c r="IG8" s="144"/>
      <c r="IH8" s="144"/>
      <c r="II8" s="144"/>
      <c r="IJ8" s="144"/>
      <c r="IK8" s="144"/>
      <c r="IL8" s="144"/>
      <c r="IM8" s="144"/>
      <c r="IN8" s="144"/>
      <c r="IO8" s="144"/>
      <c r="IP8" s="144"/>
      <c r="IQ8" s="144"/>
      <c r="IR8" s="144"/>
      <c r="IS8" s="144"/>
      <c r="IT8" s="144"/>
      <c r="IU8" s="144"/>
      <c r="IV8" s="144"/>
      <c r="IW8" s="144"/>
      <c r="IX8" s="144"/>
      <c r="IY8" s="144"/>
      <c r="IZ8" s="144"/>
      <c r="JA8" s="144"/>
      <c r="JB8" s="144"/>
      <c r="JC8" s="144"/>
      <c r="JD8" s="144"/>
      <c r="JE8" s="144"/>
      <c r="JF8" s="144"/>
      <c r="JG8" s="144"/>
      <c r="JH8" s="144"/>
      <c r="JI8" s="144"/>
      <c r="JJ8" s="144"/>
      <c r="JK8" s="144"/>
      <c r="JL8" s="144"/>
      <c r="JM8" s="144"/>
      <c r="JN8" s="144"/>
      <c r="JO8" s="144"/>
      <c r="JP8" s="144"/>
      <c r="JQ8" s="144"/>
      <c r="JR8" s="144"/>
      <c r="JS8" s="144"/>
      <c r="JT8" s="144"/>
      <c r="JU8" s="144"/>
      <c r="JV8" s="144"/>
      <c r="JW8" s="144"/>
      <c r="JX8" s="144"/>
      <c r="JY8" s="144"/>
      <c r="JZ8" s="144"/>
      <c r="KA8" s="144"/>
      <c r="KB8" s="144"/>
      <c r="KC8" s="144"/>
      <c r="KD8" s="144"/>
      <c r="KE8" s="144"/>
      <c r="KF8" s="144"/>
      <c r="KG8" s="144"/>
      <c r="KH8" s="144"/>
      <c r="KI8" s="144"/>
      <c r="KJ8" s="144"/>
      <c r="KK8" s="144"/>
      <c r="KL8" s="144"/>
      <c r="KM8" s="144"/>
      <c r="KN8" s="144"/>
      <c r="KO8" s="144"/>
      <c r="KP8" s="144"/>
      <c r="KQ8" s="144"/>
      <c r="KR8" s="144"/>
      <c r="KS8" s="144"/>
      <c r="KT8" s="144"/>
      <c r="KU8" s="144"/>
      <c r="KV8" s="144"/>
      <c r="KW8" s="144"/>
      <c r="KX8" s="144"/>
      <c r="KY8" s="144"/>
      <c r="KZ8" s="144"/>
      <c r="LA8" s="144"/>
      <c r="LB8" s="144"/>
      <c r="LC8" s="144"/>
      <c r="LD8" s="144"/>
      <c r="LE8" s="144"/>
      <c r="LF8" s="144"/>
      <c r="LG8" s="144"/>
      <c r="LH8" s="144"/>
      <c r="LI8" s="144"/>
      <c r="LJ8" s="144"/>
      <c r="LK8" s="144"/>
      <c r="LL8" s="144"/>
      <c r="LM8" s="144"/>
      <c r="LN8" s="144"/>
      <c r="LO8" s="144"/>
      <c r="LP8" s="144"/>
      <c r="LQ8" s="144"/>
      <c r="LR8" s="144"/>
      <c r="LS8" s="144"/>
      <c r="LT8" s="144"/>
      <c r="LU8" s="144"/>
      <c r="LV8" s="144"/>
      <c r="LW8" s="144"/>
      <c r="LX8" s="144"/>
      <c r="LY8" s="144"/>
      <c r="LZ8" s="144"/>
      <c r="MA8" s="144"/>
      <c r="MB8" s="144"/>
      <c r="MC8" s="144"/>
      <c r="MD8" s="144"/>
      <c r="ME8" s="144"/>
      <c r="MF8" s="144"/>
      <c r="MG8" s="144"/>
      <c r="MH8" s="144"/>
      <c r="MI8" s="144"/>
      <c r="MJ8" s="144"/>
      <c r="MK8" s="144"/>
      <c r="ML8" s="144"/>
      <c r="MM8" s="144"/>
      <c r="MN8" s="144"/>
      <c r="MO8" s="144"/>
      <c r="MP8" s="144"/>
      <c r="MQ8" s="144"/>
      <c r="MR8" s="144"/>
      <c r="MS8" s="144"/>
      <c r="MT8" s="144"/>
      <c r="MU8" s="144"/>
      <c r="MV8" s="144"/>
      <c r="MW8" s="144"/>
      <c r="MX8" s="144"/>
      <c r="MY8" s="144"/>
      <c r="MZ8" s="144"/>
      <c r="NA8" s="144"/>
      <c r="NB8" s="144"/>
      <c r="NC8" s="144"/>
      <c r="ND8" s="144"/>
      <c r="NE8" s="144"/>
      <c r="NF8" s="144"/>
      <c r="NG8" s="144"/>
      <c r="NH8" s="144"/>
      <c r="NI8" s="144"/>
      <c r="NJ8" s="144"/>
      <c r="NK8" s="144"/>
      <c r="NL8" s="144"/>
      <c r="NM8" s="144"/>
      <c r="NN8" s="144"/>
      <c r="NO8" s="144"/>
      <c r="NP8" s="144"/>
      <c r="NQ8" s="144"/>
      <c r="NR8" s="144"/>
      <c r="NS8" s="144"/>
      <c r="NT8" s="144"/>
      <c r="NU8" s="144"/>
      <c r="NV8" s="144"/>
      <c r="NW8" s="144"/>
      <c r="NX8" s="144"/>
      <c r="NY8" s="144"/>
      <c r="NZ8" s="144"/>
      <c r="OA8" s="144"/>
      <c r="OB8" s="144"/>
      <c r="OC8" s="144"/>
      <c r="OD8" s="144"/>
      <c r="OE8" s="144"/>
      <c r="OF8" s="144"/>
      <c r="OG8" s="144"/>
      <c r="OH8" s="144"/>
      <c r="OI8" s="144"/>
      <c r="OJ8" s="144"/>
      <c r="OK8" s="144"/>
      <c r="OL8" s="144"/>
      <c r="OM8" s="144"/>
      <c r="ON8" s="144"/>
      <c r="OO8" s="144"/>
      <c r="OP8" s="144"/>
      <c r="OQ8" s="144"/>
      <c r="OR8" s="144"/>
      <c r="OS8" s="144"/>
      <c r="OT8" s="144"/>
      <c r="OU8" s="144"/>
      <c r="OV8" s="144"/>
      <c r="OW8" s="144"/>
      <c r="OX8" s="144"/>
      <c r="OY8" s="144"/>
      <c r="OZ8" s="144"/>
      <c r="PA8" s="144"/>
      <c r="PB8" s="144"/>
      <c r="PC8" s="144"/>
      <c r="PD8" s="144"/>
      <c r="PE8" s="144"/>
      <c r="PF8" s="144"/>
      <c r="PG8" s="144"/>
      <c r="PH8" s="144"/>
      <c r="PI8" s="144"/>
      <c r="PJ8" s="144"/>
      <c r="PK8" s="144"/>
      <c r="PL8" s="144"/>
      <c r="PM8" s="144"/>
      <c r="PN8" s="144"/>
      <c r="PO8" s="144"/>
      <c r="PP8" s="144"/>
      <c r="PQ8" s="144"/>
      <c r="PR8" s="144"/>
      <c r="PS8" s="144"/>
      <c r="PT8" s="144"/>
      <c r="PU8" s="144"/>
      <c r="PV8" s="144"/>
      <c r="PW8" s="144"/>
      <c r="PX8" s="144"/>
      <c r="PY8" s="144"/>
      <c r="PZ8" s="144"/>
      <c r="QA8" s="144"/>
      <c r="QB8" s="144"/>
      <c r="QC8" s="144"/>
      <c r="QD8" s="144"/>
      <c r="QE8" s="144"/>
      <c r="QF8" s="144"/>
      <c r="QG8" s="144"/>
      <c r="QH8" s="144"/>
      <c r="QI8" s="144"/>
      <c r="QJ8" s="144"/>
      <c r="QK8" s="144"/>
      <c r="QL8" s="144"/>
      <c r="QM8" s="144"/>
      <c r="QN8" s="144"/>
      <c r="QO8" s="144"/>
      <c r="QP8" s="144"/>
      <c r="QQ8" s="144"/>
      <c r="QR8" s="144"/>
      <c r="QS8" s="144"/>
      <c r="QT8" s="144"/>
      <c r="QU8" s="144"/>
      <c r="QV8" s="144"/>
      <c r="QW8" s="144"/>
      <c r="QX8" s="144"/>
      <c r="QY8" s="144"/>
      <c r="QZ8" s="144"/>
      <c r="RA8" s="144"/>
      <c r="RB8" s="144"/>
      <c r="RC8" s="144"/>
      <c r="RD8" s="144"/>
      <c r="RE8" s="144"/>
      <c r="RF8" s="144"/>
      <c r="RG8" s="144"/>
      <c r="RH8" s="144"/>
      <c r="RI8" s="144"/>
      <c r="RJ8" s="144"/>
      <c r="RK8" s="144"/>
      <c r="RL8" s="144"/>
      <c r="RM8" s="144"/>
      <c r="RN8" s="144"/>
      <c r="RO8" s="144"/>
      <c r="RP8" s="144"/>
      <c r="RQ8" s="144"/>
      <c r="RR8" s="144"/>
      <c r="RS8" s="144"/>
      <c r="RT8" s="144"/>
      <c r="RU8" s="144"/>
      <c r="RV8" s="144"/>
      <c r="RW8" s="144"/>
      <c r="RX8" s="144"/>
      <c r="RY8" s="144"/>
      <c r="RZ8" s="144"/>
      <c r="SA8" s="144"/>
      <c r="SB8" s="144"/>
      <c r="SC8" s="144"/>
      <c r="SD8" s="154"/>
      <c r="SE8" s="154"/>
      <c r="SF8" s="154"/>
      <c r="SG8" s="154"/>
      <c r="SH8" s="154"/>
      <c r="SI8" s="154"/>
      <c r="SJ8" s="154"/>
      <c r="SK8" s="154"/>
      <c r="SL8" s="154"/>
      <c r="SM8" s="154"/>
      <c r="SN8" s="154"/>
      <c r="SO8" s="154"/>
      <c r="SP8" s="154"/>
      <c r="SQ8" s="154"/>
      <c r="SR8" s="154"/>
      <c r="SS8" s="154"/>
      <c r="ST8" s="154"/>
      <c r="SU8" s="154"/>
      <c r="SV8" s="154"/>
      <c r="SW8" s="154"/>
      <c r="SX8" s="154"/>
      <c r="SY8" s="154"/>
      <c r="SZ8" s="154"/>
      <c r="TA8" s="154"/>
      <c r="TB8" s="154"/>
      <c r="TC8" s="154"/>
      <c r="TD8" s="154"/>
      <c r="TE8" s="154"/>
      <c r="TF8" s="154"/>
      <c r="TG8" s="154"/>
      <c r="TH8" s="154"/>
      <c r="TI8" s="154"/>
      <c r="TJ8" s="154"/>
      <c r="TK8" s="154"/>
      <c r="TL8" s="154"/>
      <c r="TM8" s="154"/>
      <c r="TN8" s="154"/>
      <c r="TO8" s="154"/>
      <c r="TP8" s="154"/>
      <c r="TQ8" s="154"/>
      <c r="TR8" s="154"/>
      <c r="TS8" s="154"/>
      <c r="TT8" s="154"/>
      <c r="TU8" s="154"/>
      <c r="TV8" s="154"/>
      <c r="TW8" s="154"/>
      <c r="TX8" s="154"/>
      <c r="TY8" s="154"/>
      <c r="TZ8" s="154"/>
      <c r="UA8" s="154"/>
      <c r="UB8" s="154"/>
      <c r="UC8" s="154"/>
      <c r="UD8" s="154"/>
      <c r="UE8" s="154"/>
      <c r="UF8" s="154"/>
      <c r="UG8" s="154"/>
      <c r="UH8" s="154"/>
      <c r="UI8" s="154"/>
      <c r="UJ8" s="154"/>
      <c r="UK8" s="154"/>
      <c r="UL8" s="154"/>
      <c r="UM8" s="154"/>
      <c r="UN8" s="154"/>
      <c r="UO8" s="154"/>
      <c r="UP8" s="154"/>
      <c r="UQ8" s="154"/>
      <c r="UR8" s="154"/>
      <c r="US8" s="154"/>
      <c r="UT8" s="154"/>
      <c r="UU8" s="154"/>
      <c r="UV8" s="154"/>
      <c r="UW8" s="154"/>
      <c r="UX8" s="154"/>
      <c r="UY8" s="154"/>
      <c r="UZ8" s="154"/>
      <c r="VA8" s="154"/>
      <c r="VB8" s="154"/>
      <c r="VC8" s="154"/>
      <c r="VD8" s="154"/>
      <c r="VE8" s="154"/>
      <c r="VF8" s="154"/>
      <c r="VG8" s="154"/>
      <c r="VH8" s="154"/>
      <c r="VI8" s="154"/>
      <c r="VJ8" s="154"/>
      <c r="VK8" s="154"/>
      <c r="VL8" s="154"/>
      <c r="VM8" s="154"/>
      <c r="VN8" s="154"/>
      <c r="VO8" s="154"/>
      <c r="VP8" s="154"/>
      <c r="VQ8" s="154"/>
      <c r="VR8" s="154"/>
      <c r="VS8" s="154"/>
      <c r="VT8" s="154"/>
      <c r="VU8" s="154"/>
      <c r="VV8" s="154"/>
      <c r="VW8" s="154"/>
      <c r="VX8" s="154"/>
      <c r="VY8" s="154"/>
      <c r="VZ8" s="154"/>
      <c r="WA8" s="154"/>
      <c r="WB8" s="154"/>
      <c r="WC8" s="154"/>
      <c r="WD8" s="154"/>
      <c r="WE8" s="154"/>
      <c r="WF8" s="154"/>
      <c r="WG8" s="154"/>
      <c r="WH8" s="154"/>
      <c r="WI8" s="154"/>
      <c r="WJ8" s="154"/>
      <c r="WK8" s="154"/>
      <c r="WL8" s="154"/>
      <c r="WM8" s="154"/>
      <c r="WN8" s="154"/>
      <c r="WO8" s="154"/>
      <c r="WP8" s="154"/>
      <c r="WQ8" s="154"/>
      <c r="WR8" s="154"/>
      <c r="WS8" s="154"/>
      <c r="WT8" s="154"/>
      <c r="WU8" s="154"/>
      <c r="WV8" s="154"/>
      <c r="WW8" s="154"/>
      <c r="WX8" s="154"/>
      <c r="WY8" s="154"/>
      <c r="WZ8" s="154"/>
      <c r="XA8" s="154"/>
      <c r="XB8" s="154"/>
      <c r="XC8" s="154"/>
      <c r="XD8" s="154"/>
      <c r="XE8" s="154"/>
      <c r="XF8" s="154"/>
      <c r="XG8" s="154"/>
      <c r="XH8" s="154"/>
      <c r="XI8" s="154"/>
      <c r="XJ8" s="154"/>
      <c r="XK8" s="154"/>
      <c r="XL8" s="154"/>
      <c r="XM8" s="154"/>
      <c r="XN8" s="154"/>
      <c r="XO8" s="154"/>
      <c r="XP8" s="154"/>
      <c r="XQ8" s="154"/>
      <c r="XR8" s="154"/>
      <c r="XS8" s="154"/>
      <c r="XT8" s="154"/>
      <c r="XU8" s="154"/>
      <c r="XV8" s="154"/>
      <c r="XW8" s="154"/>
      <c r="XX8" s="154"/>
      <c r="XY8" s="154"/>
      <c r="XZ8" s="154"/>
      <c r="YA8" s="154"/>
      <c r="YB8" s="154"/>
      <c r="YC8" s="154"/>
      <c r="YD8" s="154"/>
      <c r="YE8" s="154"/>
      <c r="YF8" s="154"/>
      <c r="YG8" s="154"/>
      <c r="YH8" s="154"/>
      <c r="YI8" s="154"/>
      <c r="YJ8" s="154"/>
      <c r="YK8" s="154"/>
      <c r="YL8" s="154"/>
      <c r="YM8" s="154"/>
      <c r="YN8" s="154"/>
      <c r="YO8" s="154"/>
      <c r="YP8" s="154"/>
      <c r="YQ8" s="154"/>
      <c r="YR8" s="154"/>
      <c r="YS8" s="154"/>
      <c r="YT8" s="154"/>
      <c r="YU8" s="154"/>
      <c r="YV8" s="154"/>
      <c r="YW8" s="154"/>
      <c r="YX8" s="154"/>
      <c r="YY8" s="154"/>
      <c r="YZ8" s="154"/>
      <c r="ZA8" s="154"/>
      <c r="ZB8" s="154"/>
      <c r="ZC8" s="154"/>
      <c r="ZD8" s="154"/>
      <c r="ZE8" s="154"/>
      <c r="ZF8" s="154"/>
      <c r="ZG8" s="154"/>
      <c r="ZH8" s="154"/>
      <c r="ZI8" s="154"/>
      <c r="ZJ8" s="154"/>
      <c r="ZK8" s="154"/>
      <c r="ZL8" s="154"/>
      <c r="ZM8" s="154"/>
      <c r="ZN8" s="154"/>
      <c r="ZO8" s="154"/>
      <c r="ZP8" s="154"/>
      <c r="ZQ8" s="154"/>
      <c r="ZR8" s="154"/>
      <c r="ZS8" s="154"/>
      <c r="ZT8" s="154"/>
      <c r="ZU8" s="154"/>
      <c r="ZV8" s="154"/>
      <c r="ZW8" s="154"/>
      <c r="ZX8" s="154"/>
      <c r="ZY8" s="154"/>
      <c r="ZZ8" s="154"/>
      <c r="AAA8" s="154"/>
      <c r="AAB8" s="154"/>
      <c r="AAC8" s="154"/>
      <c r="AAD8" s="154"/>
      <c r="AAE8" s="154"/>
      <c r="AAF8" s="154"/>
      <c r="AAG8" s="154"/>
      <c r="AAH8" s="154"/>
      <c r="AAI8" s="154"/>
      <c r="AAJ8" s="154"/>
      <c r="AAK8" s="154"/>
      <c r="AAL8" s="154"/>
      <c r="AAM8" s="154"/>
      <c r="AAN8" s="154"/>
      <c r="AAO8" s="154"/>
      <c r="AAP8" s="154"/>
      <c r="AAQ8" s="154"/>
      <c r="AAR8" s="154"/>
      <c r="AAS8" s="154"/>
      <c r="AAT8" s="154"/>
      <c r="AAU8" s="154"/>
      <c r="AAV8" s="154"/>
      <c r="AAW8" s="154"/>
      <c r="AAX8" s="154"/>
      <c r="AAY8" s="154"/>
      <c r="AAZ8" s="154"/>
      <c r="ABA8" s="154"/>
      <c r="ABB8" s="154"/>
      <c r="ABC8" s="154"/>
      <c r="ABD8" s="154"/>
      <c r="ABE8" s="154"/>
      <c r="ABF8" s="154"/>
      <c r="ABG8" s="154"/>
      <c r="ABH8" s="154"/>
      <c r="ABI8" s="154"/>
      <c r="ABJ8" s="154"/>
      <c r="ABK8" s="154"/>
      <c r="ABL8" s="154"/>
      <c r="ABM8" s="154"/>
      <c r="ABN8" s="154"/>
      <c r="ABO8" s="154"/>
      <c r="ABP8" s="154"/>
      <c r="ABQ8" s="154"/>
      <c r="ABR8" s="154"/>
      <c r="ABS8" s="154"/>
      <c r="ABT8" s="154"/>
      <c r="ABU8" s="154"/>
      <c r="ABV8" s="154"/>
      <c r="ABW8" s="154"/>
      <c r="ABX8" s="154"/>
      <c r="ABY8" s="154"/>
      <c r="ABZ8" s="154"/>
      <c r="ACA8" s="154"/>
      <c r="ACB8" s="154"/>
      <c r="ACC8" s="154"/>
      <c r="ACD8" s="154"/>
      <c r="ACE8" s="154"/>
      <c r="ACF8" s="154"/>
      <c r="ACG8" s="154"/>
      <c r="ACH8" s="154"/>
      <c r="ACI8" s="154"/>
      <c r="ACJ8" s="154"/>
      <c r="ACK8" s="154"/>
      <c r="ACL8" s="154"/>
      <c r="ACM8" s="154"/>
      <c r="ACN8" s="154"/>
      <c r="ACO8" s="154"/>
      <c r="ACP8" s="154"/>
      <c r="ACQ8" s="154"/>
      <c r="ACR8" s="154"/>
      <c r="ACS8" s="154"/>
      <c r="ACT8" s="154"/>
      <c r="ACU8" s="154"/>
      <c r="ACV8" s="154"/>
      <c r="ACW8" s="154"/>
      <c r="ACX8" s="154"/>
      <c r="ACY8" s="154"/>
      <c r="ACZ8" s="154"/>
      <c r="ADA8" s="154"/>
      <c r="ADB8" s="154"/>
      <c r="ADC8" s="154"/>
      <c r="ADD8" s="154"/>
      <c r="ADE8" s="154"/>
      <c r="ADF8" s="154"/>
      <c r="ADG8" s="154"/>
      <c r="ADH8" s="154"/>
      <c r="ADI8" s="154"/>
      <c r="ADJ8" s="154"/>
      <c r="ADK8" s="154"/>
      <c r="ADL8" s="154"/>
      <c r="ADM8" s="154"/>
      <c r="ADN8" s="154"/>
      <c r="ADO8" s="154"/>
      <c r="ADP8" s="154"/>
      <c r="ADQ8" s="154"/>
      <c r="ADR8" s="154"/>
      <c r="ADS8" s="154"/>
      <c r="ADT8" s="154"/>
      <c r="ADU8" s="154"/>
      <c r="ADV8" s="154"/>
      <c r="ADW8" s="154"/>
      <c r="ADX8" s="154"/>
      <c r="ADY8" s="154"/>
      <c r="ADZ8" s="154"/>
      <c r="AEA8" s="154"/>
      <c r="AEB8" s="154"/>
      <c r="AEC8" s="154"/>
      <c r="AED8" s="154"/>
      <c r="AEE8" s="154"/>
      <c r="AEF8" s="154"/>
      <c r="AEG8" s="154"/>
      <c r="AEH8" s="154"/>
      <c r="AEI8" s="154"/>
      <c r="AEJ8" s="154"/>
      <c r="AEK8" s="154"/>
      <c r="AEL8" s="154"/>
      <c r="AEM8" s="154"/>
      <c r="AEN8" s="154"/>
      <c r="AEO8" s="154"/>
      <c r="AEP8" s="154"/>
      <c r="AEQ8" s="154"/>
      <c r="AER8" s="154"/>
      <c r="AES8" s="154"/>
      <c r="AET8" s="154"/>
      <c r="AEU8" s="154"/>
      <c r="AEV8" s="154"/>
      <c r="AEW8" s="154"/>
      <c r="AEX8" s="154"/>
      <c r="AEY8" s="154"/>
      <c r="AEZ8" s="154"/>
      <c r="AFA8" s="154"/>
      <c r="AFB8" s="154"/>
      <c r="AFC8" s="154"/>
      <c r="AFD8" s="154"/>
      <c r="AFE8" s="154"/>
      <c r="AFF8" s="154"/>
      <c r="AFG8" s="154"/>
      <c r="AFH8" s="154"/>
      <c r="AFI8" s="154"/>
      <c r="AFJ8" s="154"/>
      <c r="AFK8" s="154"/>
      <c r="AFL8" s="154"/>
      <c r="AFM8" s="154"/>
      <c r="AFN8" s="154"/>
      <c r="AFO8" s="154"/>
      <c r="AFP8" s="154"/>
      <c r="AFQ8" s="154"/>
      <c r="AFR8" s="154"/>
      <c r="AFS8" s="154"/>
      <c r="AFT8" s="154"/>
      <c r="AFU8" s="154"/>
      <c r="AFV8" s="154"/>
      <c r="AFW8" s="154"/>
      <c r="AFX8" s="154"/>
      <c r="AFY8" s="154"/>
      <c r="AFZ8" s="154"/>
      <c r="AGA8" s="154"/>
      <c r="AGB8" s="154"/>
      <c r="AGC8" s="154"/>
      <c r="AGD8" s="154"/>
      <c r="AGE8" s="154"/>
      <c r="AGF8" s="154"/>
      <c r="AGG8" s="154"/>
      <c r="AGH8" s="154"/>
      <c r="AGI8" s="154"/>
      <c r="AGJ8" s="154"/>
      <c r="AGK8" s="154"/>
      <c r="AGL8" s="154"/>
      <c r="AGM8" s="154"/>
      <c r="AGN8" s="154"/>
      <c r="AGO8" s="154"/>
      <c r="AGP8" s="154"/>
      <c r="AGQ8" s="154"/>
      <c r="AGR8" s="154"/>
      <c r="AGS8" s="154"/>
      <c r="AGT8" s="154"/>
      <c r="AGU8" s="154"/>
      <c r="AGV8" s="154"/>
      <c r="AGW8" s="154"/>
      <c r="AGX8" s="154"/>
      <c r="AGY8" s="154"/>
      <c r="AGZ8" s="154"/>
      <c r="AHA8" s="154"/>
      <c r="AHB8" s="154"/>
      <c r="AHC8" s="154"/>
      <c r="AHD8" s="154"/>
      <c r="AHE8" s="154"/>
      <c r="AHF8" s="154"/>
      <c r="AHG8" s="154"/>
      <c r="AHH8" s="154"/>
      <c r="AHI8" s="154"/>
      <c r="AHJ8" s="154"/>
      <c r="AHK8" s="154"/>
      <c r="AHL8" s="154"/>
      <c r="AHM8" s="154"/>
      <c r="AHN8" s="154"/>
      <c r="AHO8" s="154"/>
      <c r="AHP8" s="154"/>
      <c r="AHQ8" s="154"/>
      <c r="AHR8" s="154"/>
      <c r="AHS8" s="154"/>
      <c r="AHT8" s="154"/>
      <c r="AHU8" s="154"/>
      <c r="AHV8" s="154"/>
      <c r="AHW8" s="154"/>
      <c r="AHX8" s="154"/>
      <c r="AHY8" s="154"/>
      <c r="AHZ8" s="154"/>
      <c r="AIA8" s="154"/>
      <c r="AIB8" s="154"/>
      <c r="AIC8" s="154"/>
      <c r="AID8" s="154"/>
      <c r="AIE8" s="154"/>
      <c r="AIF8" s="154"/>
      <c r="AIG8" s="154"/>
      <c r="AIH8" s="154"/>
      <c r="AII8" s="154"/>
      <c r="AIJ8" s="154"/>
      <c r="AIK8" s="154"/>
      <c r="AIL8" s="154"/>
      <c r="AIM8" s="154"/>
      <c r="AIN8" s="154"/>
      <c r="AIO8" s="154"/>
      <c r="AIP8" s="154"/>
      <c r="AIQ8" s="154"/>
      <c r="AIR8" s="154"/>
      <c r="AIS8" s="154"/>
      <c r="AIT8" s="154"/>
      <c r="AIU8" s="154"/>
      <c r="AIV8" s="154"/>
      <c r="AIW8" s="154"/>
      <c r="AIX8" s="154"/>
      <c r="AIY8" s="154"/>
      <c r="AIZ8" s="154"/>
      <c r="AJA8" s="154"/>
      <c r="AJB8" s="154"/>
      <c r="AJC8" s="154"/>
      <c r="AJD8" s="154"/>
      <c r="AJE8" s="154"/>
      <c r="AJF8" s="154"/>
      <c r="AJG8" s="154"/>
      <c r="AJH8" s="154"/>
      <c r="AJI8" s="154"/>
      <c r="AJJ8" s="154"/>
      <c r="AJK8" s="154"/>
      <c r="AJL8" s="154"/>
      <c r="AJM8" s="154"/>
      <c r="AJN8" s="154"/>
      <c r="AJO8" s="154"/>
      <c r="AJP8" s="154"/>
      <c r="AJQ8" s="154"/>
      <c r="AJR8" s="154"/>
      <c r="AJS8" s="154"/>
      <c r="AJT8" s="154"/>
      <c r="AJU8" s="154"/>
      <c r="AJV8" s="154"/>
      <c r="AJW8" s="154"/>
      <c r="AJX8" s="154"/>
      <c r="AJY8" s="154"/>
      <c r="AJZ8" s="154"/>
      <c r="AKA8" s="154"/>
      <c r="AKB8" s="154"/>
      <c r="AKC8" s="154"/>
      <c r="AKD8" s="154"/>
      <c r="AKE8" s="154"/>
      <c r="AKF8" s="154"/>
      <c r="AKG8" s="154"/>
      <c r="AKH8" s="154"/>
      <c r="AKI8" s="154"/>
      <c r="AKJ8" s="154"/>
      <c r="AKK8" s="154"/>
      <c r="AKL8" s="154"/>
      <c r="AKM8" s="154"/>
      <c r="AKN8" s="154"/>
      <c r="AKO8" s="154"/>
      <c r="AKP8" s="154"/>
      <c r="AKQ8" s="154"/>
      <c r="AKR8" s="154"/>
      <c r="AKS8" s="154"/>
      <c r="AKT8" s="154"/>
      <c r="AKU8" s="154"/>
      <c r="AKV8" s="154"/>
      <c r="AKW8" s="154"/>
      <c r="AKX8" s="154"/>
      <c r="AKY8" s="154"/>
      <c r="AKZ8" s="154"/>
      <c r="ALA8" s="154"/>
      <c r="ALB8" s="154"/>
      <c r="ALC8" s="154"/>
      <c r="ALD8" s="154"/>
      <c r="ALE8" s="154"/>
      <c r="ALF8" s="154"/>
      <c r="ALG8" s="154"/>
      <c r="ALH8" s="154"/>
      <c r="ALI8" s="154"/>
      <c r="ALJ8" s="154"/>
      <c r="ALK8" s="154"/>
      <c r="ALL8" s="154"/>
      <c r="ALM8" s="154"/>
      <c r="ALN8" s="154"/>
      <c r="ALO8" s="154"/>
      <c r="ALP8" s="154"/>
      <c r="ALQ8" s="154"/>
      <c r="ALR8" s="154"/>
      <c r="ALS8" s="154"/>
      <c r="ALT8" s="154"/>
      <c r="ALU8" s="154"/>
      <c r="ALV8" s="154"/>
      <c r="ALW8" s="154"/>
      <c r="ALX8" s="154"/>
      <c r="ALY8" s="154"/>
      <c r="ALZ8" s="154"/>
      <c r="AMA8" s="154"/>
      <c r="AMB8" s="154"/>
      <c r="AMC8" s="154"/>
      <c r="AMD8" s="154"/>
      <c r="AME8" s="154"/>
      <c r="AMF8" s="154"/>
      <c r="AMG8" s="154"/>
      <c r="AMH8" s="154"/>
      <c r="AMI8" s="154"/>
      <c r="AMJ8" s="154"/>
      <c r="AMK8" s="154"/>
      <c r="AML8" s="154"/>
      <c r="AMM8" s="154"/>
      <c r="AMN8" s="144"/>
      <c r="AMO8" s="144"/>
      <c r="AMP8" s="144"/>
      <c r="AMQ8" s="154"/>
      <c r="AMR8" s="154"/>
      <c r="AMS8" s="154"/>
      <c r="AMT8" s="154"/>
      <c r="AMU8" s="154"/>
      <c r="AMV8" s="154"/>
      <c r="AMW8" s="154"/>
      <c r="AMX8" s="154"/>
      <c r="AMY8" s="154"/>
      <c r="AMZ8" s="154"/>
      <c r="ANA8" s="154"/>
      <c r="ANB8" s="154"/>
      <c r="ANC8" s="154"/>
      <c r="AND8" s="154"/>
      <c r="ANE8" s="154"/>
      <c r="ANF8" s="154"/>
      <c r="ANG8" s="154"/>
      <c r="ANH8" s="154"/>
      <c r="ANI8" s="154"/>
      <c r="ANJ8" s="154"/>
      <c r="ANK8" s="154"/>
      <c r="ANL8" s="154"/>
      <c r="ANM8" s="154"/>
      <c r="ANN8" s="154"/>
      <c r="ANO8" s="154"/>
      <c r="ANP8" s="154"/>
      <c r="ANQ8" s="154"/>
      <c r="ANR8" s="154"/>
      <c r="ANS8" s="154"/>
      <c r="ANT8" s="154"/>
      <c r="ANU8" s="154"/>
      <c r="ANV8" s="154"/>
      <c r="ANW8" s="154"/>
      <c r="ANX8" s="154"/>
      <c r="ANY8" s="154"/>
      <c r="ANZ8" s="154"/>
      <c r="AOA8" s="154"/>
      <c r="AOB8" s="154"/>
      <c r="AOC8" s="154"/>
      <c r="AOD8" s="154"/>
      <c r="AOE8" s="154"/>
      <c r="AOF8" s="154"/>
      <c r="AOG8" s="154"/>
      <c r="AOH8" s="154"/>
      <c r="AOI8" s="154"/>
      <c r="AOJ8" s="154"/>
      <c r="AOK8" s="154"/>
      <c r="AOL8" s="154"/>
      <c r="AOM8" s="154"/>
      <c r="AON8" s="154"/>
      <c r="AOO8" s="154"/>
      <c r="AOP8" s="154"/>
      <c r="AOQ8" s="154"/>
      <c r="AOR8" s="154"/>
      <c r="AOS8" s="154"/>
      <c r="AOT8" s="154"/>
      <c r="AOU8" s="154"/>
      <c r="AOV8" s="154"/>
      <c r="AOW8" s="154"/>
      <c r="AOX8" s="154"/>
      <c r="AOY8" s="154"/>
      <c r="AOZ8" s="154"/>
      <c r="APA8" s="154"/>
      <c r="APB8" s="154"/>
      <c r="APC8" s="154"/>
      <c r="APD8" s="154"/>
      <c r="APE8" s="154"/>
      <c r="APF8" s="154"/>
      <c r="APG8" s="154"/>
      <c r="APH8" s="154"/>
      <c r="API8" s="154"/>
      <c r="APJ8" s="155"/>
      <c r="APK8" s="155"/>
      <c r="APL8" s="155"/>
      <c r="APM8" s="155"/>
      <c r="APN8" s="155"/>
      <c r="APO8" s="155"/>
      <c r="APP8" s="155"/>
      <c r="APQ8" s="155"/>
      <c r="APR8" s="155"/>
      <c r="APS8" s="155"/>
      <c r="APT8" s="155"/>
      <c r="APU8" s="155"/>
      <c r="APV8" s="155"/>
      <c r="APW8" s="155"/>
      <c r="APX8" s="155"/>
      <c r="APY8" s="155"/>
      <c r="APZ8" s="155"/>
      <c r="AQA8" s="155"/>
      <c r="AQB8" s="155"/>
      <c r="AQC8" s="155"/>
      <c r="AQD8" s="155"/>
      <c r="AQE8" s="155"/>
      <c r="AQF8" s="155"/>
      <c r="AQG8" s="155"/>
      <c r="AQH8" s="155"/>
      <c r="AQI8" s="155"/>
      <c r="AQJ8" s="155"/>
      <c r="AQK8" s="155"/>
      <c r="AQL8" s="155"/>
      <c r="AQM8" s="155"/>
      <c r="AQN8" s="155"/>
      <c r="AQO8" s="155"/>
      <c r="AQP8" s="155"/>
      <c r="AQQ8" s="155"/>
      <c r="AQR8" s="155"/>
      <c r="AQS8" s="155"/>
      <c r="AQT8" s="155"/>
      <c r="AQU8" s="155"/>
      <c r="AQV8" s="155"/>
      <c r="AQW8" s="155"/>
      <c r="AQX8" s="155"/>
      <c r="AQY8" s="155"/>
      <c r="AQZ8" s="155"/>
      <c r="ARA8" s="155"/>
      <c r="ARB8" s="155"/>
      <c r="ARC8" s="155"/>
      <c r="ARD8" s="155"/>
      <c r="ARE8" s="155"/>
      <c r="ARF8" s="155"/>
      <c r="ARG8" s="155"/>
      <c r="ARH8" s="155"/>
      <c r="ARI8" s="155"/>
      <c r="ARJ8" s="155"/>
      <c r="ARK8" s="155"/>
      <c r="ARL8" s="155"/>
      <c r="ARM8" s="155"/>
      <c r="ARN8" s="155"/>
      <c r="ARO8" s="154"/>
      <c r="ARP8" s="154"/>
      <c r="ARQ8" s="154"/>
      <c r="ARR8" s="154"/>
      <c r="ARS8" s="154"/>
      <c r="ART8" s="154"/>
      <c r="ARU8" s="154"/>
      <c r="ARV8" s="154"/>
      <c r="ARW8" s="154"/>
      <c r="ARX8" s="154"/>
      <c r="ARY8" s="154"/>
      <c r="ARZ8" s="154"/>
      <c r="ASA8" s="154"/>
      <c r="ASB8" s="154"/>
      <c r="ASC8" s="154"/>
      <c r="ASD8" s="154"/>
      <c r="ASE8" s="154"/>
      <c r="ASF8" s="154"/>
      <c r="ASG8" s="154"/>
      <c r="ASH8" s="154"/>
      <c r="ASI8" s="154"/>
      <c r="ASJ8" s="154"/>
      <c r="ASK8" s="154"/>
      <c r="ASL8" s="154"/>
      <c r="ASM8" s="154"/>
      <c r="ASN8" s="154"/>
      <c r="ASO8" s="154"/>
      <c r="ASP8" s="154"/>
      <c r="ASQ8" s="154"/>
      <c r="ASR8" s="154"/>
      <c r="ASS8" s="154"/>
      <c r="AST8" s="154"/>
      <c r="ASU8" s="154"/>
      <c r="ASV8" s="154"/>
      <c r="ASW8" s="154"/>
      <c r="ASX8" s="154"/>
      <c r="ASY8" s="154"/>
      <c r="ASZ8" s="154"/>
      <c r="ATA8" s="154"/>
      <c r="ATB8" s="154"/>
      <c r="ATC8" s="154"/>
      <c r="ATD8" s="154"/>
      <c r="ATE8" s="154"/>
      <c r="ATF8" s="154"/>
      <c r="ATG8" s="154"/>
      <c r="ATH8" s="154"/>
      <c r="ATI8" s="154"/>
      <c r="ATJ8" s="154"/>
      <c r="ATK8" s="154"/>
      <c r="ATL8" s="154"/>
      <c r="ATM8" s="154"/>
      <c r="ATN8" s="154"/>
      <c r="ATO8" s="154"/>
      <c r="ATP8" s="154"/>
      <c r="ATQ8" s="154"/>
      <c r="ATR8" s="154"/>
      <c r="ATS8" s="154"/>
      <c r="ATT8" s="154"/>
      <c r="ATU8" s="154"/>
      <c r="ATV8" s="154"/>
      <c r="ATW8" s="154"/>
      <c r="ATX8" s="154"/>
      <c r="ATY8" s="154"/>
      <c r="ATZ8" s="154"/>
      <c r="AUA8" s="154"/>
      <c r="AUB8" s="154"/>
      <c r="AUC8" s="154"/>
      <c r="AUD8" s="154"/>
      <c r="AUE8" s="154"/>
      <c r="AUF8" s="154"/>
      <c r="AUG8" s="154"/>
      <c r="AUH8" s="154"/>
      <c r="AUI8" s="154"/>
      <c r="AUJ8" s="154"/>
      <c r="AUK8" s="154"/>
      <c r="AUL8" s="154"/>
      <c r="AUM8" s="154"/>
      <c r="AUN8" s="154"/>
      <c r="AUO8" s="154"/>
      <c r="AUP8" s="154"/>
      <c r="AUQ8" s="154"/>
      <c r="AUR8" s="154"/>
      <c r="AUS8" s="154"/>
      <c r="AUT8" s="154"/>
      <c r="AUU8" s="154"/>
      <c r="AUV8" s="154"/>
      <c r="AUW8" s="154"/>
      <c r="AUX8" s="154"/>
      <c r="AUY8" s="154"/>
      <c r="AUZ8" s="154"/>
      <c r="AVA8" s="154"/>
      <c r="AVB8" s="154"/>
      <c r="AVC8" s="154"/>
      <c r="AVD8" s="154"/>
      <c r="AVE8" s="154"/>
      <c r="AVF8" s="154"/>
      <c r="AVG8" s="154"/>
      <c r="AVH8" s="154"/>
      <c r="AVI8" s="154"/>
      <c r="AVJ8" s="154"/>
      <c r="AVK8" s="154"/>
      <c r="AVL8" s="154"/>
      <c r="AVM8" s="154"/>
      <c r="AVN8" s="154"/>
      <c r="AVO8" s="154"/>
      <c r="AVP8" s="154"/>
      <c r="AVQ8" s="154"/>
      <c r="AVR8" s="154"/>
      <c r="AVS8" s="154"/>
      <c r="AVT8" s="154"/>
      <c r="AVU8" s="154"/>
      <c r="AVV8" s="154"/>
      <c r="AVW8" s="154"/>
      <c r="AVX8" s="154"/>
      <c r="AVY8" s="154"/>
      <c r="AVZ8" s="154"/>
      <c r="AWA8" s="154"/>
      <c r="AWB8" s="154"/>
      <c r="AWC8" s="154"/>
      <c r="AWD8" s="154"/>
      <c r="AWE8" s="154"/>
      <c r="AWF8" s="154"/>
      <c r="AWG8" s="154"/>
      <c r="AWH8" s="154"/>
      <c r="AWI8" s="154"/>
      <c r="AWJ8" s="154"/>
      <c r="AWK8" s="154"/>
      <c r="AWL8" s="154"/>
      <c r="AWM8" s="154"/>
      <c r="AWN8" s="154"/>
      <c r="AWO8" s="154"/>
      <c r="AWP8" s="154"/>
      <c r="AWQ8" s="154"/>
      <c r="AWR8" s="154"/>
      <c r="AWS8" s="154"/>
      <c r="AWT8" s="154"/>
      <c r="AWU8" s="154"/>
      <c r="AWV8" s="154"/>
      <c r="AWW8" s="154"/>
      <c r="AWX8" s="154"/>
      <c r="AWY8" s="154"/>
      <c r="AWZ8" s="154"/>
      <c r="AXA8" s="154"/>
      <c r="AXB8" s="154"/>
      <c r="AXC8" s="154"/>
      <c r="AXD8" s="154"/>
      <c r="AXE8" s="154"/>
      <c r="AXF8" s="154"/>
      <c r="AXG8" s="154"/>
      <c r="AXH8" s="154"/>
      <c r="AXI8" s="154"/>
      <c r="AXJ8" s="154"/>
      <c r="AXK8" s="154"/>
      <c r="AXL8" s="154"/>
      <c r="AXM8" s="154"/>
      <c r="AXN8" s="154"/>
      <c r="AXO8" s="154"/>
      <c r="AXP8" s="154"/>
      <c r="AXQ8" s="154"/>
      <c r="AXR8" s="154"/>
      <c r="AXS8" s="154"/>
      <c r="AXT8" s="154"/>
      <c r="AXU8" s="154"/>
      <c r="AXV8" s="154"/>
      <c r="AXW8" s="154"/>
      <c r="AXX8" s="154"/>
      <c r="AXY8" s="154"/>
      <c r="AXZ8" s="154"/>
      <c r="AYA8" s="154"/>
      <c r="AYB8" s="154"/>
      <c r="AYC8" s="154"/>
      <c r="AYD8" s="154"/>
      <c r="AYE8" s="154"/>
      <c r="AYF8" s="154"/>
      <c r="AYG8" s="154"/>
      <c r="AYH8" s="154"/>
      <c r="AYI8" s="154"/>
      <c r="AYJ8" s="154"/>
      <c r="AYK8" s="154"/>
      <c r="AYL8" s="154"/>
      <c r="AYM8" s="154"/>
      <c r="AYN8" s="154"/>
      <c r="AYO8" s="154"/>
      <c r="AYP8" s="154"/>
      <c r="AYQ8" s="154"/>
      <c r="AYR8" s="154"/>
      <c r="AYS8" s="154"/>
      <c r="AYT8" s="154"/>
      <c r="AYU8" s="154"/>
      <c r="AYV8" s="154"/>
      <c r="AYW8" s="154"/>
      <c r="AYX8" s="154"/>
      <c r="AYY8" s="154"/>
      <c r="AYZ8" s="154"/>
      <c r="AZA8" s="154"/>
      <c r="AZB8" s="154"/>
      <c r="AZC8" s="154"/>
      <c r="AZD8" s="154"/>
      <c r="AZE8" s="154"/>
      <c r="AZF8" s="154"/>
      <c r="AZG8" s="154"/>
      <c r="AZH8" s="154"/>
      <c r="AZI8" s="154"/>
      <c r="AZJ8" s="154"/>
      <c r="AZK8" s="154"/>
      <c r="AZL8" s="154"/>
      <c r="AZM8" s="154"/>
      <c r="AZN8" s="154"/>
      <c r="AZO8" s="154"/>
      <c r="AZP8" s="154"/>
      <c r="AZQ8" s="154"/>
      <c r="AZR8" s="154"/>
      <c r="AZS8" s="154"/>
      <c r="AZT8" s="154"/>
      <c r="AZU8" s="154"/>
      <c r="AZV8" s="154"/>
      <c r="AZW8" s="154"/>
      <c r="AZX8" s="154"/>
      <c r="AZY8" s="154"/>
      <c r="AZZ8" s="154"/>
      <c r="BAA8" s="154"/>
      <c r="BAB8" s="154"/>
      <c r="BAC8" s="154"/>
      <c r="BAD8" s="154"/>
      <c r="BAE8" s="154"/>
      <c r="BAF8" s="154"/>
      <c r="BAG8" s="154"/>
      <c r="BAH8" s="154"/>
      <c r="BAI8" s="154"/>
      <c r="BAJ8" s="154"/>
      <c r="BAK8" s="154"/>
      <c r="BAL8" s="154"/>
      <c r="BAM8" s="154"/>
      <c r="BAN8" s="154"/>
      <c r="BAO8" s="154"/>
      <c r="BAP8" s="154"/>
      <c r="BAQ8" s="154"/>
      <c r="BAR8" s="154"/>
      <c r="BAS8" s="154"/>
      <c r="BAT8" s="154"/>
      <c r="BAU8" s="154"/>
      <c r="BAV8" s="154"/>
      <c r="BAW8" s="154"/>
      <c r="BAX8" s="154"/>
      <c r="BAY8" s="154"/>
      <c r="BAZ8" s="154"/>
      <c r="BBA8" s="154"/>
      <c r="BBB8" s="154"/>
      <c r="BBC8" s="154"/>
      <c r="BBD8" s="154"/>
      <c r="BBE8" s="154"/>
      <c r="BBF8" s="154"/>
      <c r="BBG8" s="154"/>
      <c r="BBH8" s="154"/>
      <c r="BBI8" s="154"/>
      <c r="BBJ8" s="154"/>
      <c r="BBK8" s="144"/>
      <c r="BBL8" s="144"/>
      <c r="BBM8" s="144"/>
      <c r="BBN8" s="144"/>
      <c r="BBO8" s="144"/>
      <c r="BBP8" s="144"/>
      <c r="BBQ8" s="144"/>
      <c r="BBR8" s="144"/>
      <c r="BBS8" s="144"/>
      <c r="BBT8" s="144"/>
      <c r="BBU8" s="144"/>
      <c r="BBV8" s="144"/>
      <c r="BBW8" s="144"/>
      <c r="BBX8" s="144"/>
      <c r="BBY8" s="144"/>
      <c r="BBZ8" s="144"/>
      <c r="BCA8" s="144"/>
      <c r="BCB8" s="144"/>
      <c r="BCC8" s="144"/>
      <c r="BCD8" s="144"/>
      <c r="BCE8" s="144"/>
      <c r="BCF8" s="144"/>
      <c r="BCG8" s="144"/>
      <c r="BCH8" s="144"/>
      <c r="BCI8" s="144"/>
      <c r="BCJ8" s="144"/>
      <c r="BCK8" s="144"/>
      <c r="BCL8" s="144"/>
      <c r="BCM8" s="144"/>
      <c r="BCN8" s="144"/>
      <c r="BCO8" s="144"/>
      <c r="BCP8" s="144"/>
      <c r="BCQ8" s="144"/>
      <c r="BCR8" s="144"/>
      <c r="BCS8" s="144"/>
      <c r="BCT8" s="144"/>
      <c r="BCU8" s="144"/>
      <c r="BCV8" s="144"/>
      <c r="BCW8" s="144"/>
      <c r="BCX8" s="144"/>
      <c r="BCY8" s="144"/>
      <c r="BCZ8" s="144"/>
      <c r="BDA8" s="144"/>
      <c r="BDB8" s="144"/>
      <c r="BDC8" s="144"/>
      <c r="BDD8" s="144"/>
      <c r="BDE8" s="144"/>
      <c r="BDF8" s="144"/>
      <c r="BDG8" s="144"/>
      <c r="BDH8" s="144"/>
      <c r="BDI8" s="144"/>
      <c r="BDJ8" s="144"/>
      <c r="BDK8" s="144"/>
      <c r="BDL8" s="144"/>
      <c r="BDM8" s="144"/>
      <c r="BDN8" s="144"/>
      <c r="BDO8" s="144"/>
      <c r="BDP8" s="144"/>
      <c r="BDQ8" s="144"/>
      <c r="BDR8" s="144"/>
      <c r="BDS8" s="144"/>
      <c r="BDT8" s="144"/>
      <c r="BDU8" s="144"/>
      <c r="BDV8" s="144"/>
      <c r="BDW8" s="144"/>
      <c r="BDX8" s="144"/>
      <c r="BDY8" s="144"/>
      <c r="BDZ8" s="144"/>
      <c r="BEA8" s="156"/>
      <c r="BEB8" s="156"/>
      <c r="BEC8" s="156"/>
      <c r="BED8" s="156"/>
      <c r="BEE8" s="156"/>
      <c r="BEF8" s="156"/>
      <c r="BEG8" s="156"/>
      <c r="BEH8" s="156"/>
      <c r="BEI8" s="156"/>
      <c r="BEJ8" s="156"/>
      <c r="BEK8" s="156"/>
      <c r="BEL8" s="156"/>
      <c r="BEM8" s="156"/>
      <c r="BEN8" s="156"/>
      <c r="BEO8" s="156"/>
      <c r="BEP8" s="156"/>
      <c r="BEQ8" s="156"/>
      <c r="BER8" s="156"/>
      <c r="BES8" s="156"/>
      <c r="BET8" s="156"/>
      <c r="BEU8" s="156"/>
      <c r="BEV8" s="156"/>
      <c r="BEW8" s="408"/>
      <c r="BEX8" s="408"/>
      <c r="BEY8" s="408"/>
      <c r="BEZ8" s="408"/>
      <c r="BFA8" s="408"/>
      <c r="BFB8" s="408"/>
      <c r="BFC8" s="408"/>
      <c r="BFD8" s="408"/>
      <c r="BFE8" s="408"/>
      <c r="BFF8" s="408"/>
      <c r="BFG8" s="408"/>
      <c r="BFH8" s="408"/>
      <c r="BFI8" s="408"/>
      <c r="BFJ8" s="408"/>
      <c r="BFK8" s="408"/>
      <c r="BFL8" s="408"/>
      <c r="BFM8" s="408"/>
      <c r="BFN8" s="408"/>
      <c r="BFO8" s="408"/>
      <c r="BFP8" s="408"/>
      <c r="BFQ8" s="408"/>
      <c r="BFR8" s="408"/>
      <c r="BFS8" s="408"/>
      <c r="BFT8" s="408"/>
      <c r="BFU8" s="408"/>
      <c r="BFV8" s="408"/>
      <c r="BFW8" s="408"/>
      <c r="BFX8" s="408"/>
      <c r="BFY8" s="408"/>
      <c r="BFZ8" s="408"/>
      <c r="BGA8" s="408"/>
      <c r="BGB8" s="408"/>
      <c r="BGC8" s="408"/>
      <c r="BGD8" s="408"/>
      <c r="BGE8" s="408"/>
      <c r="BGF8" s="408"/>
      <c r="BGG8" s="408"/>
      <c r="BGH8" s="408"/>
      <c r="BGI8" s="408"/>
      <c r="BGJ8" s="408"/>
      <c r="BGK8" s="408"/>
      <c r="BGL8" s="408"/>
      <c r="BGM8" s="408"/>
      <c r="BGN8" s="408"/>
      <c r="BGO8" s="408"/>
      <c r="BGP8" s="408"/>
      <c r="BGQ8" s="408"/>
      <c r="BGR8" s="408"/>
      <c r="BGS8" s="408"/>
      <c r="BGT8" s="408"/>
      <c r="BGU8" s="408"/>
      <c r="BGV8" s="408"/>
      <c r="BGW8" s="408"/>
      <c r="BGX8" s="408"/>
      <c r="BGY8" s="408"/>
      <c r="BGZ8" s="408"/>
      <c r="BHA8" s="408"/>
      <c r="BHB8" s="408"/>
      <c r="BHC8" s="408"/>
      <c r="BHD8" s="408"/>
      <c r="BHE8" s="408"/>
      <c r="BHF8" s="408"/>
      <c r="BHG8" s="408"/>
      <c r="BHH8" s="408"/>
      <c r="BHI8" s="408"/>
      <c r="BHJ8" s="408"/>
      <c r="BHK8" s="408"/>
      <c r="BHL8" s="408"/>
      <c r="BHM8" s="408"/>
      <c r="BHN8" s="408"/>
      <c r="BHO8" s="408"/>
      <c r="BHP8" s="408"/>
      <c r="BHQ8" s="408"/>
      <c r="BHR8" s="408"/>
      <c r="BHS8" s="408"/>
      <c r="BHT8" s="408"/>
      <c r="BHU8" s="408"/>
      <c r="BHV8" s="408"/>
      <c r="BHW8" s="408"/>
      <c r="BHX8" s="408"/>
      <c r="BHY8" s="408"/>
      <c r="BHZ8" s="408"/>
      <c r="BIA8" s="408"/>
      <c r="BIB8" s="408"/>
      <c r="BIC8" s="408"/>
      <c r="BID8" s="408"/>
      <c r="BIE8" s="408"/>
      <c r="BIF8" s="408"/>
      <c r="BIG8" s="408"/>
      <c r="BIH8" s="408"/>
      <c r="BII8" s="408"/>
      <c r="BIJ8" s="408"/>
      <c r="BIK8" s="408"/>
      <c r="BIL8" s="408"/>
      <c r="BIM8" s="408"/>
      <c r="BIN8" s="408"/>
      <c r="BIO8" s="408"/>
      <c r="BIP8" s="408"/>
      <c r="BIQ8" s="408"/>
      <c r="BIR8" s="408"/>
      <c r="BIS8" s="408"/>
      <c r="BIT8" s="408"/>
      <c r="BIU8" s="408"/>
      <c r="BIV8" s="408"/>
      <c r="BIW8" s="408"/>
      <c r="BIX8" s="408"/>
      <c r="BIY8" s="408"/>
      <c r="BIZ8" s="408"/>
      <c r="BJA8" s="408"/>
      <c r="BJB8" s="408"/>
      <c r="BJC8" s="408"/>
      <c r="BJD8" s="408"/>
      <c r="BJE8" s="408"/>
      <c r="BJF8" s="408"/>
      <c r="BJG8" s="408"/>
      <c r="BJH8" s="408"/>
      <c r="BJI8" s="408"/>
      <c r="BJJ8" s="408"/>
      <c r="BJK8" s="408"/>
      <c r="BJL8" s="408"/>
      <c r="BJM8" s="408"/>
      <c r="BJN8" s="408"/>
      <c r="BJO8" s="408"/>
      <c r="BJP8" s="408"/>
      <c r="BJQ8" s="408"/>
      <c r="BJR8" s="408"/>
      <c r="BJS8" s="408"/>
      <c r="BJT8" s="408"/>
      <c r="BJU8" s="408"/>
      <c r="BJV8" s="408"/>
      <c r="BJW8" s="408"/>
      <c r="BJX8" s="408"/>
      <c r="BJY8" s="408"/>
      <c r="BJZ8" s="408"/>
      <c r="BKA8" s="408"/>
      <c r="BKB8" s="408"/>
      <c r="BKC8" s="408"/>
      <c r="BKD8" s="408"/>
      <c r="BKE8" s="408"/>
      <c r="BKF8" s="408"/>
      <c r="BKG8" s="408"/>
      <c r="BKH8" s="408"/>
      <c r="BKI8" s="408"/>
      <c r="BKJ8" s="408"/>
      <c r="BKK8" s="408"/>
      <c r="BKL8" s="408"/>
      <c r="BKM8" s="408"/>
      <c r="BKN8" s="408"/>
      <c r="BKO8" s="408"/>
      <c r="BKP8" s="408"/>
      <c r="BKQ8" s="408"/>
      <c r="BKR8" s="408"/>
      <c r="BKS8" s="408"/>
      <c r="BKT8" s="408"/>
      <c r="BKU8" s="408"/>
      <c r="BKV8" s="408"/>
      <c r="BKW8" s="408"/>
      <c r="BKX8" s="408"/>
      <c r="BKY8" s="408"/>
      <c r="BKZ8" s="408"/>
      <c r="BLA8" s="408"/>
      <c r="BLB8" s="408"/>
      <c r="BLC8" s="408"/>
      <c r="BLD8" s="408"/>
      <c r="BLE8" s="408"/>
      <c r="BLF8" s="408"/>
      <c r="BLG8" s="408"/>
      <c r="BLH8" s="408"/>
      <c r="BLI8" s="408"/>
      <c r="BLJ8" s="408"/>
      <c r="BLK8" s="408"/>
      <c r="BLL8" s="408"/>
      <c r="BLM8" s="408"/>
      <c r="BLN8" s="408"/>
      <c r="BLO8" s="408"/>
      <c r="BLP8" s="408"/>
      <c r="BLQ8" s="408"/>
      <c r="BLR8" s="408"/>
      <c r="BLS8" s="408"/>
      <c r="BLT8" s="408"/>
      <c r="BLU8" s="408"/>
      <c r="BLV8" s="408"/>
      <c r="BLW8" s="408"/>
      <c r="BLX8" s="408"/>
      <c r="BLY8" s="408"/>
      <c r="BLZ8" s="408"/>
      <c r="BMA8" s="408"/>
      <c r="BMB8" s="408"/>
      <c r="BMC8" s="408"/>
      <c r="BMD8" s="408"/>
      <c r="BME8" s="408"/>
      <c r="BMF8" s="408"/>
      <c r="BMG8" s="408"/>
      <c r="BMH8" s="408"/>
      <c r="BMI8" s="408"/>
      <c r="BMJ8" s="408"/>
      <c r="BMK8" s="408"/>
      <c r="BML8" s="408"/>
      <c r="BMM8" s="408"/>
      <c r="BMN8" s="408"/>
      <c r="BMO8" s="408"/>
      <c r="BMP8" s="408"/>
      <c r="BMQ8" s="408"/>
      <c r="BMR8" s="408"/>
      <c r="BMS8" s="408"/>
      <c r="BMT8" s="408"/>
      <c r="BMU8" s="408"/>
      <c r="BMV8" s="408"/>
      <c r="BMW8" s="408"/>
      <c r="BMX8" s="408"/>
      <c r="BMY8" s="408"/>
      <c r="BMZ8" s="408"/>
      <c r="BNA8" s="408"/>
      <c r="BNB8" s="408"/>
      <c r="BNC8" s="408"/>
      <c r="BND8" s="408"/>
      <c r="BNE8" s="408"/>
      <c r="BNF8" s="408"/>
      <c r="BNG8" s="408"/>
      <c r="BNH8" s="408"/>
      <c r="BNI8" s="408"/>
      <c r="BNJ8" s="408"/>
      <c r="BNK8" s="408"/>
      <c r="BNL8" s="408"/>
      <c r="BNM8" s="408"/>
      <c r="BNN8" s="408"/>
      <c r="BNO8" s="408"/>
      <c r="BNP8" s="408"/>
      <c r="BNQ8" s="408"/>
      <c r="BNR8" s="408"/>
      <c r="BNS8" s="408"/>
      <c r="BNT8" s="408"/>
      <c r="BNU8" s="408"/>
      <c r="BNV8" s="408"/>
      <c r="BNW8" s="408"/>
      <c r="BNX8" s="408"/>
      <c r="BNY8" s="408"/>
      <c r="BNZ8" s="408"/>
      <c r="BOA8" s="408"/>
      <c r="BOB8" s="408"/>
      <c r="BOC8" s="408"/>
      <c r="BOD8" s="408"/>
      <c r="BOE8" s="408"/>
      <c r="BOF8" s="408"/>
      <c r="BOG8" s="408"/>
      <c r="BOH8" s="408"/>
      <c r="BOI8" s="408"/>
      <c r="BOJ8" s="408"/>
      <c r="BOK8" s="408"/>
      <c r="BOL8" s="408"/>
      <c r="BOM8" s="408"/>
      <c r="BON8" s="408"/>
      <c r="BOO8" s="408"/>
      <c r="BOP8" s="408"/>
      <c r="BOQ8" s="408"/>
      <c r="BOR8" s="408"/>
      <c r="BOS8" s="408"/>
      <c r="BOT8" s="408"/>
      <c r="BOU8" s="408"/>
      <c r="BOV8" s="408"/>
      <c r="BOW8" s="408"/>
      <c r="BOX8" s="408"/>
      <c r="BOY8" s="408"/>
      <c r="BOZ8" s="408"/>
      <c r="BPA8" s="408"/>
      <c r="BPB8" s="408"/>
      <c r="BPC8" s="408"/>
      <c r="BPD8" s="408"/>
      <c r="BPE8" s="408"/>
      <c r="BPF8" s="408"/>
      <c r="BPG8" s="408"/>
      <c r="BPH8" s="408"/>
      <c r="BPI8" s="408"/>
      <c r="BPJ8" s="408"/>
      <c r="BPK8" s="408"/>
      <c r="BPL8" s="408"/>
      <c r="BPM8" s="408"/>
      <c r="BPN8" s="408"/>
      <c r="BPO8" s="408"/>
      <c r="BPP8" s="408"/>
      <c r="BPQ8" s="408"/>
      <c r="BPR8" s="408"/>
      <c r="BPS8" s="408"/>
      <c r="BPT8" s="408"/>
      <c r="BPU8" s="408"/>
      <c r="BPV8" s="408"/>
      <c r="BPW8" s="408"/>
      <c r="BPX8" s="408"/>
      <c r="BPY8" s="408"/>
      <c r="BPZ8" s="408"/>
      <c r="BQA8" s="408"/>
      <c r="BQB8" s="408"/>
      <c r="BQC8" s="408"/>
      <c r="BQD8" s="408"/>
      <c r="BQE8" s="408"/>
      <c r="BQF8" s="408"/>
      <c r="BQG8" s="408"/>
      <c r="BQH8" s="408"/>
      <c r="BQI8" s="408"/>
      <c r="BQJ8" s="408"/>
      <c r="BQK8" s="408"/>
      <c r="BQL8" s="408"/>
      <c r="BQM8" s="408"/>
      <c r="BQN8" s="408"/>
      <c r="BQO8" s="408"/>
      <c r="BQP8" s="408"/>
      <c r="BQQ8" s="408"/>
      <c r="BQR8" s="408"/>
      <c r="BQS8" s="408"/>
      <c r="BQT8" s="408"/>
      <c r="BQU8" s="408"/>
      <c r="BQV8" s="408"/>
      <c r="BQW8" s="408"/>
      <c r="BQX8" s="408"/>
      <c r="BQY8" s="408"/>
      <c r="BQZ8" s="408"/>
      <c r="BRA8" s="408"/>
      <c r="BRB8" s="408"/>
      <c r="BRC8" s="408"/>
      <c r="BRD8" s="408"/>
      <c r="BRE8" s="408"/>
      <c r="BRF8" s="408"/>
      <c r="BRG8" s="408"/>
      <c r="BRH8" s="408"/>
      <c r="BRI8" s="408"/>
      <c r="BRJ8" s="408"/>
      <c r="BRK8" s="408"/>
      <c r="BRL8" s="408"/>
      <c r="BRM8" s="408"/>
      <c r="BRN8" s="408"/>
      <c r="BRO8" s="408"/>
      <c r="BRP8" s="408"/>
      <c r="BRQ8" s="408"/>
      <c r="BRR8" s="408"/>
      <c r="BRS8" s="408"/>
      <c r="BRT8" s="408"/>
      <c r="BRU8" s="408"/>
      <c r="BRV8" s="408"/>
      <c r="BRW8" s="408"/>
      <c r="BRX8" s="408"/>
      <c r="BRY8" s="408"/>
      <c r="BRZ8" s="408"/>
      <c r="BSA8" s="408"/>
      <c r="BSB8" s="415"/>
      <c r="BSC8" s="415"/>
      <c r="BSD8" s="415"/>
      <c r="BSE8" s="415"/>
      <c r="BSF8" s="415"/>
      <c r="BSG8" s="415"/>
      <c r="BSH8" s="415"/>
      <c r="BSI8" s="415"/>
      <c r="BSJ8" s="415"/>
      <c r="BSK8" s="415"/>
      <c r="BSL8" s="415"/>
      <c r="BSM8" s="415"/>
      <c r="BSN8" s="415"/>
      <c r="BSO8" s="415"/>
      <c r="BSP8" s="415"/>
      <c r="BSQ8" s="415"/>
      <c r="BSR8" s="415"/>
      <c r="BSS8" s="415"/>
      <c r="BST8" s="415"/>
      <c r="BSU8" s="415"/>
      <c r="BSV8" s="415"/>
      <c r="BSW8" s="415"/>
      <c r="BSX8" s="415"/>
      <c r="BSY8" s="415"/>
      <c r="BSZ8" s="415"/>
      <c r="BTA8" s="416"/>
      <c r="BTB8" s="416"/>
      <c r="BTC8" s="416"/>
      <c r="BTD8" s="416"/>
      <c r="BTE8" s="416"/>
      <c r="BTF8" s="416"/>
      <c r="BTG8" s="416"/>
      <c r="BTH8" s="416"/>
      <c r="BTI8" s="416"/>
      <c r="BTJ8" s="416"/>
      <c r="BTK8" s="416"/>
      <c r="BTL8" s="416"/>
      <c r="BTM8" s="416"/>
      <c r="BTN8" s="416"/>
      <c r="BTO8" s="416"/>
      <c r="BTP8" s="416"/>
      <c r="BTQ8" s="416"/>
      <c r="BTR8" s="416"/>
      <c r="BTS8" s="416"/>
      <c r="BTT8" s="416"/>
      <c r="BTU8" s="416"/>
      <c r="BTV8" s="416"/>
      <c r="BTW8" s="416"/>
      <c r="BTX8" s="416"/>
      <c r="BTY8" s="416"/>
      <c r="BTZ8" s="416"/>
      <c r="BUA8" s="416"/>
      <c r="BUB8" s="416"/>
      <c r="BUC8" s="416"/>
      <c r="BUD8" s="416"/>
      <c r="BUE8" s="416"/>
      <c r="BUF8" s="416"/>
      <c r="BUG8" s="416"/>
      <c r="BUH8" s="416"/>
      <c r="BUI8" s="416"/>
      <c r="BUJ8" s="416"/>
      <c r="BUK8" s="416"/>
      <c r="BUL8" s="416"/>
      <c r="BUM8" s="416"/>
      <c r="BUN8" s="416"/>
      <c r="BUO8" s="416"/>
      <c r="BUP8" s="416"/>
      <c r="BUQ8" s="416"/>
      <c r="BUR8" s="417"/>
      <c r="BUS8" s="417"/>
      <c r="BUT8" s="417"/>
      <c r="BUU8" s="417"/>
      <c r="BUV8" s="417"/>
      <c r="BUW8" s="417"/>
      <c r="BUX8" s="417"/>
      <c r="BUY8" s="417"/>
      <c r="BUZ8" s="417"/>
      <c r="BVA8" s="417"/>
      <c r="BVB8" s="417"/>
      <c r="BVC8" s="417"/>
      <c r="BVD8" s="417"/>
      <c r="BVE8" s="417"/>
      <c r="BVF8" s="417"/>
      <c r="BVG8" s="417"/>
      <c r="BVH8" s="417"/>
      <c r="BVI8" s="417"/>
      <c r="BVJ8" s="417"/>
      <c r="BVK8" s="417"/>
      <c r="BVL8" s="417"/>
      <c r="BVM8" s="417"/>
      <c r="BVN8" s="417"/>
      <c r="BVO8" s="417"/>
      <c r="BVP8" s="417"/>
      <c r="BVQ8" s="417"/>
      <c r="BVR8" s="417"/>
      <c r="BVS8" s="417"/>
      <c r="BVT8" s="417"/>
      <c r="BVU8" s="417"/>
      <c r="BVV8" s="417"/>
      <c r="BVW8" s="417"/>
      <c r="BVX8" s="417"/>
      <c r="BVY8" s="417"/>
      <c r="BVZ8" s="417"/>
      <c r="BWA8" s="417"/>
      <c r="BWB8" s="417"/>
      <c r="BWC8" s="417"/>
      <c r="BWD8" s="417"/>
      <c r="BWE8" s="417"/>
      <c r="BWF8" s="417"/>
      <c r="BWG8" s="417"/>
      <c r="BWH8" s="417"/>
      <c r="BWI8" s="417"/>
      <c r="BWJ8" s="417"/>
      <c r="BWK8" s="417"/>
      <c r="BWL8" s="417"/>
      <c r="BWM8" s="417"/>
      <c r="BWN8" s="417"/>
      <c r="BWO8" s="417"/>
      <c r="BWP8" s="417"/>
      <c r="BWQ8" s="417"/>
      <c r="BWR8" s="417"/>
      <c r="BWS8" s="417"/>
      <c r="BWT8" s="417"/>
      <c r="BWU8" s="417"/>
      <c r="BWV8" s="417"/>
      <c r="BWW8" s="417"/>
      <c r="BWX8" s="417"/>
      <c r="BWY8" s="417"/>
      <c r="BWZ8" s="417"/>
      <c r="BXA8" s="417"/>
      <c r="BXB8" s="417"/>
      <c r="BXC8" s="417"/>
      <c r="BXD8" s="417"/>
      <c r="BXE8" s="417"/>
      <c r="BXF8" s="417"/>
      <c r="BXG8" s="417"/>
      <c r="BXH8" s="417"/>
      <c r="BXI8" s="417"/>
      <c r="BXJ8" s="417"/>
      <c r="BXK8" s="417"/>
      <c r="BXL8" s="417"/>
      <c r="BXM8" s="417"/>
      <c r="BXN8" s="417"/>
      <c r="BXO8" s="417"/>
      <c r="BXP8" s="417"/>
      <c r="BXQ8" s="417"/>
      <c r="BXR8" s="417"/>
      <c r="BXS8" s="417"/>
      <c r="BXT8" s="417"/>
      <c r="BXU8" s="417"/>
      <c r="BXV8" s="417"/>
      <c r="BXW8" s="417"/>
      <c r="BXX8" s="417"/>
      <c r="BXY8" s="417"/>
      <c r="BXZ8" s="417"/>
      <c r="BYA8" s="417"/>
      <c r="BYB8" s="417"/>
      <c r="BYC8" s="417"/>
      <c r="BYD8" s="417"/>
      <c r="BYE8" s="417"/>
      <c r="BYF8" s="417"/>
      <c r="BYG8" s="417"/>
      <c r="BYH8" s="417"/>
      <c r="BYI8" s="417"/>
      <c r="BYJ8" s="417"/>
      <c r="BYK8" s="417"/>
      <c r="BYL8" s="417"/>
      <c r="BYM8" s="417"/>
      <c r="BYN8" s="417"/>
      <c r="BYO8" s="417"/>
      <c r="BYP8" s="417"/>
      <c r="BYQ8" s="417"/>
      <c r="BYR8" s="417"/>
      <c r="BYS8" s="417"/>
      <c r="BYT8" s="417"/>
      <c r="BYU8" s="417"/>
      <c r="BYV8" s="417"/>
      <c r="BYW8" s="417"/>
      <c r="BYX8" s="417"/>
      <c r="BYY8" s="417"/>
      <c r="BYZ8" s="417"/>
      <c r="BZA8" s="417"/>
      <c r="BZB8" s="417"/>
      <c r="BZC8" s="417"/>
      <c r="BZD8" s="417"/>
      <c r="BZE8" s="417"/>
      <c r="BZF8" s="417"/>
      <c r="BZG8" s="417"/>
      <c r="BZH8" s="417"/>
      <c r="BZI8" s="417"/>
      <c r="BZJ8" s="417"/>
      <c r="BZK8" s="417"/>
      <c r="BZL8" s="417"/>
      <c r="BZM8" s="417"/>
      <c r="BZN8" s="417"/>
      <c r="BZO8" s="417"/>
      <c r="BZP8" s="417"/>
      <c r="BZQ8" s="417"/>
      <c r="BZR8" s="417"/>
      <c r="BZS8" s="417"/>
      <c r="BZT8" s="417"/>
      <c r="BZU8" s="417"/>
      <c r="BZV8" s="417"/>
      <c r="BZW8" s="417"/>
      <c r="BZX8" s="417"/>
      <c r="BZY8" s="417"/>
      <c r="BZZ8" s="417"/>
      <c r="CAA8" s="417"/>
      <c r="CAB8" s="417"/>
      <c r="CAC8" s="417"/>
      <c r="CAD8" s="417"/>
      <c r="CAE8" s="417"/>
      <c r="CAF8" s="417"/>
      <c r="CAG8" s="417"/>
      <c r="CAH8" s="417"/>
      <c r="CAI8" s="417"/>
      <c r="CAJ8" s="417"/>
      <c r="CAK8" s="417"/>
      <c r="CAL8" s="417"/>
      <c r="CAM8" s="417"/>
      <c r="CAN8" s="417"/>
      <c r="CAO8" s="417"/>
      <c r="CAP8" s="417"/>
      <c r="CAQ8" s="417"/>
      <c r="CAR8" s="417"/>
      <c r="CAS8" s="417"/>
      <c r="CAT8" s="417"/>
      <c r="CAU8" s="417"/>
      <c r="CAV8" s="417"/>
      <c r="CAW8" s="417"/>
      <c r="CAX8" s="417"/>
      <c r="CAY8" s="417"/>
      <c r="CAZ8" s="417"/>
      <c r="CBA8" s="417"/>
      <c r="CBB8" s="417"/>
      <c r="CBC8" s="417"/>
      <c r="CBD8" s="417"/>
      <c r="CBE8" s="417"/>
      <c r="CBF8" s="417"/>
      <c r="CBG8" s="417"/>
      <c r="CBH8" s="417"/>
      <c r="CBI8" s="417"/>
      <c r="CBJ8" s="417"/>
      <c r="CBK8" s="417"/>
      <c r="CBL8" s="417"/>
      <c r="CBM8" s="417"/>
      <c r="CBN8" s="417"/>
      <c r="CBO8" s="417"/>
      <c r="CBP8" s="417"/>
      <c r="CBQ8" s="417"/>
      <c r="CBR8" s="417"/>
      <c r="CBS8" s="417"/>
      <c r="CBT8" s="417"/>
      <c r="CBU8" s="417"/>
      <c r="CBV8" s="417"/>
      <c r="CBW8" s="417"/>
      <c r="CBX8" s="417"/>
      <c r="CBY8" s="417"/>
      <c r="CBZ8" s="417"/>
      <c r="CCA8" s="417"/>
      <c r="CCB8" s="417"/>
      <c r="CCC8" s="417"/>
      <c r="CCD8" s="417"/>
      <c r="CCE8" s="417"/>
      <c r="CCF8" s="417"/>
      <c r="CCG8" s="417"/>
      <c r="CCH8" s="417"/>
      <c r="CCI8" s="417"/>
      <c r="CCJ8" s="417"/>
      <c r="CCK8" s="417"/>
      <c r="CCL8" s="417"/>
      <c r="CCM8" s="417"/>
      <c r="CCN8" s="417"/>
      <c r="CCO8" s="417"/>
      <c r="CCP8" s="408"/>
      <c r="CCQ8" s="408"/>
      <c r="CCR8" s="408"/>
      <c r="CCS8" s="408"/>
      <c r="CCT8" s="408"/>
      <c r="CCU8" s="408"/>
      <c r="CCV8" s="408"/>
      <c r="CCW8" s="408"/>
      <c r="CCX8" s="408"/>
      <c r="CCY8" s="408"/>
      <c r="CCZ8" s="408"/>
      <c r="CDA8" s="408"/>
      <c r="CDB8" s="408"/>
      <c r="CDC8" s="408"/>
      <c r="CDD8" s="408"/>
      <c r="CDE8" s="408"/>
      <c r="CDF8" s="408"/>
      <c r="CDG8" s="408"/>
      <c r="CDH8" s="408"/>
      <c r="CDI8" s="408"/>
      <c r="CDJ8" s="408"/>
      <c r="CDK8" s="408"/>
      <c r="CDL8" s="408"/>
      <c r="CDM8" s="408"/>
      <c r="CDN8" s="408"/>
      <c r="CDO8" s="408"/>
      <c r="CDP8" s="408"/>
      <c r="CDQ8" s="408"/>
      <c r="CDR8" s="408"/>
      <c r="CDS8" s="408"/>
      <c r="CDT8" s="408"/>
      <c r="CDU8" s="408"/>
      <c r="CDV8" s="408"/>
      <c r="CDW8" s="408"/>
      <c r="CDX8" s="408"/>
      <c r="CDY8" s="408"/>
      <c r="CDZ8" s="408"/>
      <c r="CEA8" s="408"/>
      <c r="CEB8" s="408"/>
      <c r="CEC8" s="408"/>
      <c r="CED8" s="408"/>
      <c r="CEE8" s="408"/>
      <c r="CEF8" s="408"/>
      <c r="CEG8" s="408"/>
      <c r="CEH8" s="408"/>
      <c r="CEI8" s="408"/>
      <c r="CEJ8" s="408"/>
      <c r="CEK8" s="408"/>
      <c r="CEL8" s="408"/>
      <c r="CEM8" s="408"/>
      <c r="CEN8" s="408"/>
      <c r="CEO8" s="408"/>
      <c r="CEP8" s="408"/>
      <c r="CEQ8" s="408"/>
      <c r="CER8" s="408"/>
      <c r="CES8" s="408"/>
      <c r="CET8" s="408"/>
      <c r="CEU8" s="408"/>
      <c r="CEV8" s="408"/>
      <c r="CEW8" s="408"/>
      <c r="CEX8" s="408"/>
      <c r="CEY8" s="408"/>
      <c r="CEZ8" s="408"/>
      <c r="CFA8" s="408"/>
      <c r="CFB8" s="408"/>
      <c r="CFC8" s="408"/>
      <c r="CFD8" s="408"/>
      <c r="CFE8" s="408"/>
      <c r="CFF8" s="408"/>
      <c r="CFG8" s="408"/>
      <c r="CFH8" s="408"/>
      <c r="CFI8" s="408"/>
      <c r="CFJ8" s="408"/>
      <c r="CFK8" s="408"/>
      <c r="CFL8" s="408"/>
      <c r="CFM8" s="408"/>
      <c r="CFN8" s="408"/>
      <c r="CFO8" s="408"/>
      <c r="CFP8" s="408"/>
      <c r="CFQ8" s="408"/>
      <c r="CFR8" s="408"/>
      <c r="CFS8" s="408"/>
      <c r="CFT8" s="408"/>
      <c r="CFU8" s="408"/>
      <c r="CFV8" s="408"/>
      <c r="CFW8" s="408"/>
      <c r="CFX8" s="408"/>
      <c r="CFY8" s="408"/>
      <c r="CFZ8" s="408"/>
      <c r="CGA8" s="408"/>
      <c r="CGB8" s="408"/>
      <c r="CGC8" s="408"/>
      <c r="CGD8" s="408"/>
      <c r="CGE8" s="408"/>
      <c r="CGF8" s="408"/>
      <c r="CGG8" s="408"/>
      <c r="CGH8" s="408"/>
      <c r="CGI8" s="408"/>
      <c r="CGJ8" s="408"/>
      <c r="CGK8" s="408"/>
      <c r="CGL8" s="408"/>
      <c r="CGM8" s="408"/>
      <c r="CGN8" s="408"/>
      <c r="CGO8" s="408"/>
      <c r="CGP8" s="408"/>
      <c r="CGQ8" s="408"/>
      <c r="CGR8" s="408"/>
      <c r="CGS8" s="408"/>
      <c r="CGT8" s="408"/>
      <c r="CGU8" s="408"/>
      <c r="CGV8" s="408"/>
      <c r="CGW8" s="408"/>
      <c r="CGX8" s="408"/>
      <c r="CGY8" s="408"/>
      <c r="CGZ8" s="408"/>
      <c r="CHA8" s="408"/>
      <c r="CHB8" s="408"/>
      <c r="CHC8" s="408"/>
      <c r="CHD8" s="408"/>
      <c r="CHE8" s="408"/>
      <c r="CHF8" s="408"/>
      <c r="CHG8" s="408"/>
      <c r="CHH8" s="408"/>
      <c r="CHI8" s="408"/>
      <c r="CHJ8" s="408"/>
      <c r="CHK8" s="408"/>
      <c r="CHL8" s="408"/>
      <c r="CHM8" s="408"/>
      <c r="CHN8" s="408"/>
      <c r="CHO8" s="408"/>
      <c r="CHP8" s="408"/>
      <c r="CHQ8" s="408"/>
      <c r="CHR8" s="408"/>
      <c r="CHS8" s="408"/>
      <c r="CHT8" s="408"/>
      <c r="CHU8" s="408"/>
      <c r="CHV8" s="408"/>
      <c r="CHW8" s="408"/>
      <c r="CHX8" s="408"/>
      <c r="CHY8" s="408"/>
      <c r="CHZ8" s="408"/>
      <c r="CIA8" s="408"/>
      <c r="CIB8" s="408"/>
      <c r="CIC8" s="408"/>
      <c r="CID8" s="408"/>
      <c r="CIE8" s="408"/>
      <c r="CIF8" s="408"/>
      <c r="CIG8" s="408"/>
      <c r="CIH8" s="408"/>
      <c r="CII8" s="408"/>
      <c r="CIJ8" s="408"/>
      <c r="CIK8" s="408"/>
      <c r="CIL8" s="408"/>
      <c r="CIM8" s="408"/>
      <c r="CIN8" s="408"/>
      <c r="CIO8" s="408"/>
      <c r="CIP8" s="408"/>
      <c r="CIQ8" s="408"/>
      <c r="CIR8" s="408"/>
      <c r="CIS8" s="408"/>
      <c r="CIT8" s="408"/>
      <c r="CIU8" s="408"/>
      <c r="CIV8" s="408"/>
      <c r="CIW8" s="408"/>
      <c r="CIX8" s="408"/>
      <c r="CIY8" s="408"/>
      <c r="CIZ8" s="408"/>
      <c r="CJA8" s="408"/>
      <c r="CJB8" s="408"/>
      <c r="CJC8" s="408"/>
      <c r="CJD8" s="408"/>
      <c r="CJE8" s="408"/>
      <c r="CJF8" s="408"/>
      <c r="CJG8" s="408"/>
      <c r="CJH8" s="408"/>
      <c r="CJI8" s="408"/>
      <c r="CJJ8" s="408"/>
      <c r="CJK8" s="408"/>
      <c r="CJL8" s="408"/>
      <c r="CJM8" s="408"/>
      <c r="CJN8" s="408"/>
      <c r="CJO8" s="408"/>
      <c r="CJP8" s="408"/>
      <c r="CJQ8" s="408"/>
      <c r="CJR8" s="408"/>
      <c r="CJS8" s="408"/>
      <c r="CJT8" s="408"/>
      <c r="CJU8" s="408"/>
      <c r="CJV8" s="408"/>
      <c r="CJW8" s="408"/>
      <c r="CJX8" s="408"/>
      <c r="CJY8" s="408"/>
      <c r="CJZ8" s="408"/>
      <c r="CKA8" s="408"/>
      <c r="CKB8" s="408"/>
      <c r="CKC8" s="408"/>
      <c r="CKD8" s="408"/>
      <c r="CKE8" s="408"/>
      <c r="CKF8" s="408"/>
      <c r="CKG8" s="408"/>
      <c r="CKH8" s="408"/>
      <c r="CKI8" s="408"/>
      <c r="CKJ8" s="408"/>
      <c r="CKK8" s="408"/>
      <c r="CKL8" s="408"/>
      <c r="CKM8" s="408"/>
      <c r="CKN8" s="408"/>
      <c r="CKO8" s="408"/>
      <c r="CKP8" s="408"/>
      <c r="CKQ8" s="408"/>
      <c r="CKR8" s="408"/>
      <c r="CKS8" s="408"/>
      <c r="CKT8" s="408"/>
      <c r="CKU8" s="408"/>
      <c r="CKV8" s="408"/>
      <c r="CKW8" s="408"/>
      <c r="CKX8" s="408"/>
      <c r="CKY8" s="408"/>
      <c r="CKZ8" s="408"/>
      <c r="CLA8" s="408"/>
      <c r="CLB8" s="408"/>
      <c r="CLC8" s="408"/>
      <c r="CLD8" s="408"/>
      <c r="CLE8" s="408"/>
      <c r="CLF8" s="408"/>
      <c r="CLG8" s="408"/>
      <c r="CLH8" s="408"/>
      <c r="CLI8" s="408"/>
      <c r="CLJ8" s="408"/>
      <c r="CLK8" s="408"/>
      <c r="CLL8" s="408"/>
      <c r="CLM8" s="408"/>
      <c r="CLN8" s="408"/>
      <c r="CLO8" s="408"/>
      <c r="CLP8" s="408"/>
      <c r="CLQ8" s="408"/>
      <c r="CLR8" s="408"/>
      <c r="CLS8" s="408"/>
      <c r="CLT8" s="408"/>
      <c r="CLU8" s="408"/>
      <c r="CLV8" s="408"/>
      <c r="CLW8" s="408"/>
      <c r="CLX8" s="408"/>
      <c r="CLY8" s="408"/>
      <c r="CLZ8" s="408"/>
      <c r="CMA8" s="408"/>
      <c r="CMB8" s="408"/>
      <c r="CMC8" s="408"/>
      <c r="CMD8" s="432"/>
      <c r="CME8" s="432"/>
      <c r="CMF8" s="432"/>
      <c r="CMG8" s="432"/>
      <c r="CMH8" s="432"/>
      <c r="CMI8" s="432"/>
      <c r="CMJ8" s="432"/>
      <c r="CMK8" s="432"/>
      <c r="CML8" s="432"/>
      <c r="CMM8" s="432"/>
      <c r="CMN8" s="432"/>
      <c r="CMO8" s="432"/>
      <c r="CMP8" s="432"/>
      <c r="CMQ8" s="432"/>
      <c r="CMR8" s="432"/>
      <c r="CMS8" s="432"/>
      <c r="CMT8" s="432"/>
      <c r="CMU8" s="432"/>
      <c r="CMV8" s="432"/>
      <c r="CMW8" s="432"/>
      <c r="CMX8" s="432"/>
      <c r="CMY8" s="432"/>
      <c r="CMZ8" s="432"/>
      <c r="CNA8" s="432"/>
      <c r="CNB8" s="432"/>
      <c r="CNC8" s="432"/>
      <c r="CND8" s="432"/>
      <c r="CNE8" s="432"/>
      <c r="CNF8" s="432"/>
      <c r="CNG8" s="432"/>
      <c r="CNH8" s="432"/>
      <c r="CNI8" s="432"/>
      <c r="CNJ8" s="432"/>
      <c r="CNK8" s="432"/>
      <c r="CNL8" s="432"/>
      <c r="CNM8" s="432"/>
      <c r="CNN8" s="432"/>
      <c r="CNO8" s="432"/>
      <c r="CNP8" s="432"/>
      <c r="CNQ8" s="432"/>
      <c r="CNR8" s="432"/>
      <c r="CNS8" s="432"/>
      <c r="CNT8" s="432"/>
      <c r="CNU8" s="432"/>
      <c r="CNV8" s="432"/>
      <c r="CNW8" s="432"/>
      <c r="CNX8" s="432"/>
      <c r="CNY8" s="432"/>
      <c r="CNZ8" s="432"/>
      <c r="COA8" s="432"/>
      <c r="COB8" s="432"/>
      <c r="COC8" s="432"/>
      <c r="COD8" s="432"/>
      <c r="COE8" s="432"/>
      <c r="COF8" s="432"/>
      <c r="COG8" s="432"/>
    </row>
    <row r="9" spans="1:2425">
      <c r="A9" s="376"/>
      <c r="B9" s="137"/>
    </row>
    <row r="10" spans="1:2425">
      <c r="A10" s="482"/>
      <c r="B10" s="483"/>
      <c r="C10" s="484"/>
      <c r="D10" s="484"/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/>
      <c r="AP10" s="484"/>
      <c r="AQ10" s="484"/>
      <c r="AR10" s="484"/>
      <c r="AS10" s="484"/>
      <c r="AT10" s="484"/>
      <c r="AU10" s="484"/>
      <c r="AV10" s="484"/>
      <c r="AW10" s="484"/>
      <c r="AX10" s="484"/>
      <c r="AY10" s="484"/>
      <c r="AZ10" s="484"/>
      <c r="BA10" s="484"/>
      <c r="BB10" s="484"/>
      <c r="BC10" s="484"/>
      <c r="BD10" s="484"/>
      <c r="BE10" s="484"/>
      <c r="BF10" s="484"/>
      <c r="BG10" s="484"/>
      <c r="BH10" s="484"/>
      <c r="BI10" s="484"/>
      <c r="BJ10" s="484"/>
      <c r="BK10" s="484"/>
      <c r="BL10" s="484"/>
      <c r="BM10" s="484"/>
      <c r="BN10" s="484"/>
      <c r="BO10" s="484"/>
      <c r="BP10" s="484"/>
      <c r="BQ10" s="484"/>
      <c r="BR10" s="484"/>
      <c r="BS10" s="484"/>
      <c r="BT10" s="484"/>
      <c r="BU10" s="484"/>
      <c r="BV10" s="484"/>
      <c r="BW10" s="484"/>
      <c r="BX10" s="484"/>
      <c r="BY10" s="484"/>
      <c r="BZ10" s="484"/>
      <c r="CA10" s="484"/>
      <c r="CB10" s="484"/>
      <c r="CC10" s="484"/>
      <c r="CD10" s="484"/>
      <c r="CE10" s="484"/>
      <c r="CF10" s="484"/>
      <c r="CG10" s="484"/>
      <c r="CH10" s="484"/>
      <c r="CI10" s="484"/>
      <c r="CJ10" s="484"/>
      <c r="CK10" s="484"/>
      <c r="CL10" s="484"/>
      <c r="CM10" s="484"/>
      <c r="CN10" s="484"/>
      <c r="CO10" s="484"/>
      <c r="CP10" s="484"/>
      <c r="CQ10" s="484"/>
      <c r="CR10" s="484"/>
      <c r="CS10" s="484"/>
      <c r="CT10" s="484"/>
      <c r="CU10" s="484"/>
      <c r="CV10" s="484"/>
      <c r="CW10" s="484"/>
      <c r="CX10" s="484"/>
      <c r="CY10" s="484"/>
      <c r="CZ10" s="484"/>
      <c r="DA10" s="484"/>
      <c r="DB10" s="484"/>
      <c r="DC10" s="484"/>
      <c r="DD10" s="484"/>
      <c r="DE10" s="496"/>
      <c r="DF10" s="484">
        <v>2</v>
      </c>
      <c r="DG10" s="484">
        <v>3</v>
      </c>
      <c r="DH10" s="484">
        <v>4</v>
      </c>
      <c r="DI10" s="484">
        <v>5</v>
      </c>
      <c r="DJ10" s="484">
        <v>6</v>
      </c>
      <c r="DK10" s="484">
        <v>7</v>
      </c>
      <c r="DL10" s="484">
        <v>8</v>
      </c>
      <c r="DM10" s="484">
        <v>9</v>
      </c>
      <c r="DN10" s="484">
        <v>10</v>
      </c>
      <c r="DO10" s="484">
        <v>11</v>
      </c>
      <c r="DP10" s="484">
        <v>12</v>
      </c>
      <c r="DQ10" s="484"/>
      <c r="DR10" s="484">
        <v>2</v>
      </c>
      <c r="DS10" s="484">
        <v>3</v>
      </c>
      <c r="DT10" s="484">
        <v>4</v>
      </c>
      <c r="DU10" s="484">
        <v>5</v>
      </c>
      <c r="DV10" s="484">
        <v>6</v>
      </c>
      <c r="DW10" s="484">
        <v>7</v>
      </c>
      <c r="DX10" s="484">
        <v>8</v>
      </c>
      <c r="DY10" s="484">
        <v>9</v>
      </c>
      <c r="DZ10" s="484">
        <v>10</v>
      </c>
      <c r="EA10" s="484">
        <v>11</v>
      </c>
      <c r="EB10" s="484">
        <v>12</v>
      </c>
      <c r="EC10" s="484"/>
      <c r="ED10" s="484">
        <v>2</v>
      </c>
      <c r="EE10" s="484">
        <v>3</v>
      </c>
      <c r="EF10" s="484">
        <v>4</v>
      </c>
      <c r="EG10" s="484">
        <v>5</v>
      </c>
      <c r="EH10" s="484">
        <v>6</v>
      </c>
      <c r="EI10" s="484">
        <v>7</v>
      </c>
      <c r="EJ10" s="484">
        <v>8</v>
      </c>
      <c r="EK10" s="484">
        <v>9</v>
      </c>
      <c r="EL10" s="484">
        <v>10</v>
      </c>
      <c r="EM10" s="484">
        <v>11</v>
      </c>
      <c r="EN10" s="484">
        <v>12</v>
      </c>
      <c r="EO10" s="484"/>
      <c r="EP10" s="484">
        <v>2</v>
      </c>
      <c r="EQ10" s="484">
        <v>3</v>
      </c>
      <c r="ER10" s="484">
        <v>4</v>
      </c>
      <c r="ES10" s="484">
        <v>5</v>
      </c>
      <c r="ET10" s="484">
        <v>6</v>
      </c>
      <c r="EU10" s="484">
        <v>7</v>
      </c>
      <c r="EV10" s="484">
        <v>8</v>
      </c>
      <c r="EW10" s="484">
        <v>9</v>
      </c>
      <c r="EX10" s="484">
        <v>10</v>
      </c>
      <c r="EY10" s="484">
        <v>11</v>
      </c>
      <c r="EZ10" s="484">
        <v>12</v>
      </c>
      <c r="FA10" s="484"/>
      <c r="FB10" s="484"/>
      <c r="FC10" s="484"/>
    </row>
    <row r="11" spans="1:2425">
      <c r="A11" s="374" t="s">
        <v>510</v>
      </c>
      <c r="B11" s="287"/>
      <c r="CS11" s="485">
        <v>2020</v>
      </c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506">
        <v>2021</v>
      </c>
      <c r="DF11" s="486"/>
      <c r="DG11" s="486"/>
      <c r="DH11" s="486"/>
      <c r="DI11" s="486"/>
      <c r="DJ11" s="486"/>
      <c r="DK11" s="486"/>
      <c r="DL11" s="486"/>
      <c r="DM11" s="486"/>
      <c r="DN11" s="486"/>
      <c r="DO11" s="486"/>
      <c r="DP11" s="146"/>
      <c r="DQ11" s="146">
        <v>2022</v>
      </c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>
        <v>2023</v>
      </c>
      <c r="ED11" s="486"/>
      <c r="EE11" s="486"/>
      <c r="EF11" s="486"/>
      <c r="EG11" s="486"/>
      <c r="EH11" s="486"/>
      <c r="EI11" s="486"/>
      <c r="EJ11" s="486"/>
      <c r="EK11" s="486"/>
      <c r="EL11" s="486"/>
      <c r="EM11" s="486"/>
      <c r="EN11" s="486"/>
      <c r="EO11" s="146">
        <v>2024</v>
      </c>
      <c r="EP11" s="144"/>
      <c r="EQ11" s="144"/>
      <c r="ER11" s="144"/>
      <c r="ES11" s="144"/>
    </row>
    <row r="12" spans="1:2425">
      <c r="A12" s="377" t="s">
        <v>437</v>
      </c>
      <c r="B12" s="287"/>
      <c r="CS12" s="287"/>
      <c r="CT12" s="287"/>
      <c r="CU12" s="287">
        <v>3</v>
      </c>
      <c r="CV12" s="287"/>
      <c r="CW12" s="287"/>
      <c r="CX12" s="287">
        <v>6</v>
      </c>
      <c r="CY12" s="287"/>
      <c r="CZ12" s="287"/>
      <c r="DA12" s="287">
        <v>9</v>
      </c>
      <c r="DB12" s="287"/>
      <c r="DC12" s="287"/>
      <c r="DD12" s="287">
        <v>12</v>
      </c>
      <c r="DE12" s="507"/>
      <c r="DF12" s="487" t="s">
        <v>4</v>
      </c>
      <c r="DG12" s="485"/>
      <c r="DH12" s="485"/>
      <c r="DI12" s="487" t="s">
        <v>1</v>
      </c>
      <c r="DJ12" s="485"/>
      <c r="DK12" s="485"/>
      <c r="DL12" s="487" t="s">
        <v>2</v>
      </c>
      <c r="DM12" s="485"/>
      <c r="DN12" s="485"/>
      <c r="DO12" s="487" t="s">
        <v>3</v>
      </c>
      <c r="DP12" s="485"/>
      <c r="DQ12" s="146"/>
      <c r="DR12" s="487" t="s">
        <v>4</v>
      </c>
      <c r="DS12" s="485"/>
      <c r="DT12" s="485"/>
      <c r="DU12" s="487" t="s">
        <v>1</v>
      </c>
      <c r="DV12" s="485"/>
      <c r="DW12" s="485"/>
      <c r="DX12" s="487" t="s">
        <v>2</v>
      </c>
      <c r="DY12" s="485"/>
      <c r="DZ12" s="485"/>
      <c r="EA12" s="487" t="s">
        <v>3</v>
      </c>
      <c r="EB12" s="485"/>
      <c r="EC12" s="488"/>
      <c r="ED12" s="487" t="s">
        <v>4</v>
      </c>
      <c r="EE12" s="485"/>
      <c r="EF12" s="485"/>
      <c r="EG12" s="487" t="s">
        <v>1</v>
      </c>
      <c r="EH12" s="485"/>
      <c r="EI12" s="485"/>
      <c r="EJ12" s="487" t="s">
        <v>2</v>
      </c>
      <c r="EK12" s="485"/>
      <c r="EL12" s="485"/>
      <c r="EM12" s="487" t="s">
        <v>3</v>
      </c>
      <c r="EN12" s="485"/>
      <c r="EO12" s="488"/>
      <c r="EP12" s="487" t="s">
        <v>4</v>
      </c>
      <c r="EQ12" s="485"/>
      <c r="ER12" s="485"/>
      <c r="ES12" s="487" t="s">
        <v>1</v>
      </c>
      <c r="ET12" s="485"/>
      <c r="EU12" s="485"/>
      <c r="EV12" s="487">
        <v>8</v>
      </c>
      <c r="EW12" s="485"/>
      <c r="EX12" s="485"/>
      <c r="EY12" s="487" t="s">
        <v>3</v>
      </c>
    </row>
    <row r="13" spans="1:2425" ht="15.75" customHeight="1">
      <c r="A13" s="378" t="s">
        <v>430</v>
      </c>
      <c r="B13" s="137"/>
      <c r="CS13" s="489">
        <v>2751.57</v>
      </c>
      <c r="CT13" s="489">
        <v>2762.71</v>
      </c>
      <c r="CU13" s="489">
        <v>2777.74</v>
      </c>
      <c r="CV13" s="489">
        <v>2788.91</v>
      </c>
      <c r="CW13" s="489">
        <v>2805.97</v>
      </c>
      <c r="CX13" s="489">
        <v>2823.89</v>
      </c>
      <c r="CY13" s="489">
        <v>2844.7</v>
      </c>
      <c r="CZ13" s="489">
        <v>2852.94</v>
      </c>
      <c r="DA13" s="489">
        <v>2854.72</v>
      </c>
      <c r="DB13" s="489">
        <v>2851.99</v>
      </c>
      <c r="DC13" s="489">
        <v>2849.66</v>
      </c>
      <c r="DD13" s="489">
        <v>2849.89</v>
      </c>
      <c r="DE13" s="508">
        <f>DE17/CS13-1</f>
        <v>3.5815916004317438E-2</v>
      </c>
      <c r="DF13" s="429">
        <f t="shared" ref="DE13:DP16" si="93">DF17/CT13-1</f>
        <v>3.133155488632533E-2</v>
      </c>
      <c r="DG13" s="429">
        <f t="shared" si="93"/>
        <v>2.5945552859518939E-2</v>
      </c>
      <c r="DH13" s="429">
        <f t="shared" si="93"/>
        <v>2.1908200694895186E-2</v>
      </c>
      <c r="DI13" s="429">
        <f t="shared" si="93"/>
        <v>1.5424256139588088E-2</v>
      </c>
      <c r="DJ13" s="429">
        <f t="shared" si="93"/>
        <v>8.8459536313383325E-3</v>
      </c>
      <c r="DK13" s="429">
        <f t="shared" si="93"/>
        <v>1.5537666537772665E-3</v>
      </c>
      <c r="DL13" s="429">
        <f t="shared" si="93"/>
        <v>-1.2127840052718053E-3</v>
      </c>
      <c r="DM13" s="429">
        <f t="shared" si="93"/>
        <v>-1.9336397264880789E-3</v>
      </c>
      <c r="DN13" s="429">
        <f t="shared" si="93"/>
        <v>-1.1009856275793206E-3</v>
      </c>
      <c r="DO13" s="429">
        <f t="shared" si="93"/>
        <v>-1.5791357565453357E-4</v>
      </c>
      <c r="DP13" s="429">
        <f t="shared" si="93"/>
        <v>-1.929899048733752E-4</v>
      </c>
      <c r="DQ13" s="429">
        <f t="shared" ref="DQ13:ES16" si="94">DQ17/DE17-1</f>
        <v>4.912073877605394E-5</v>
      </c>
      <c r="DR13" s="429">
        <f t="shared" si="94"/>
        <v>5.7769182983711254E-3</v>
      </c>
      <c r="DS13" s="429">
        <f t="shared" si="94"/>
        <v>3.461634284390902E-2</v>
      </c>
      <c r="DT13" s="429">
        <f t="shared" si="94"/>
        <v>8.2059361195223834E-2</v>
      </c>
      <c r="DU13" s="429">
        <f t="shared" si="94"/>
        <v>9.5319821005527716E-2</v>
      </c>
      <c r="DV13" s="429">
        <f t="shared" si="94"/>
        <v>0.10012039861418742</v>
      </c>
      <c r="DW13" s="429">
        <f t="shared" si="94"/>
        <v>0.11195386645701144</v>
      </c>
      <c r="DX13" s="429">
        <f t="shared" si="94"/>
        <v>0.12275924028243757</v>
      </c>
      <c r="DY13" s="429">
        <f t="shared" si="94"/>
        <v>0.16980906921241057</v>
      </c>
      <c r="DZ13" s="429">
        <f t="shared" si="94"/>
        <v>0.18964494445126978</v>
      </c>
      <c r="EA13" s="429">
        <f t="shared" si="94"/>
        <v>0.20021690222903898</v>
      </c>
      <c r="EB13" s="429">
        <f t="shared" si="94"/>
        <v>0.20891153740866297</v>
      </c>
      <c r="EC13" s="429">
        <f t="shared" si="94"/>
        <v>0.22496193329731318</v>
      </c>
      <c r="ED13" s="429">
        <f t="shared" si="94"/>
        <v>0.22896085814085754</v>
      </c>
      <c r="EE13" s="429">
        <f t="shared" si="94"/>
        <v>0.1932127280003797</v>
      </c>
      <c r="EF13" s="429">
        <f t="shared" si="94"/>
        <v>0.12705423038509922</v>
      </c>
      <c r="EG13" s="429">
        <f t="shared" si="94"/>
        <v>0.10467053741941257</v>
      </c>
      <c r="EH13" s="429">
        <f t="shared" si="94"/>
        <v>9.5261797645256996E-2</v>
      </c>
      <c r="EI13" s="429">
        <f t="shared" si="94"/>
        <v>9.0420411036302717E-2</v>
      </c>
      <c r="EJ13" s="429">
        <f t="shared" si="94"/>
        <v>8.5487984796579264E-2</v>
      </c>
      <c r="EK13" s="429">
        <f t="shared" si="94"/>
        <v>3.7947567071304755E-2</v>
      </c>
      <c r="EL13" s="429">
        <f t="shared" si="94"/>
        <v>1.7358488339155764E-2</v>
      </c>
      <c r="EM13" s="429">
        <f t="shared" si="94"/>
        <v>3.8337032520681102E-3</v>
      </c>
      <c r="EN13" s="429">
        <f t="shared" si="94"/>
        <v>-9.8443941241362909E-3</v>
      </c>
      <c r="EO13" s="429">
        <f t="shared" si="94"/>
        <v>-2.5774317907122035E-2</v>
      </c>
      <c r="EP13" s="429">
        <f t="shared" si="94"/>
        <v>-3.9745930429005094E-2</v>
      </c>
      <c r="EQ13" s="429">
        <f t="shared" si="94"/>
        <v>-4.0404873029498578E-2</v>
      </c>
      <c r="ER13" s="429">
        <f t="shared" si="94"/>
        <v>-2.8388526052305907E-2</v>
      </c>
      <c r="ES13" s="429">
        <f>ES17/EG17-1</f>
        <v>-1.9164612037708584E-2</v>
      </c>
      <c r="ET13" s="429">
        <f>ET17/EH17-1</f>
        <v>-1.5034987444139447E-2</v>
      </c>
      <c r="EU13" s="429">
        <f t="shared" ref="EU13:EV13" si="95">EU17/EI17-1</f>
        <v>-2.1345761387156159E-2</v>
      </c>
      <c r="EV13" s="429">
        <f t="shared" si="95"/>
        <v>-2.6445671767287293E-2</v>
      </c>
    </row>
    <row r="14" spans="1:2425">
      <c r="A14" s="379" t="s">
        <v>431</v>
      </c>
      <c r="B14" s="137"/>
      <c r="CS14" s="490">
        <v>3034.57</v>
      </c>
      <c r="CT14" s="490">
        <v>3039.26</v>
      </c>
      <c r="CU14" s="490">
        <v>3054.54</v>
      </c>
      <c r="CV14" s="490">
        <v>3035.31</v>
      </c>
      <c r="CW14" s="490">
        <v>3115.89</v>
      </c>
      <c r="CX14" s="490">
        <v>3169.39</v>
      </c>
      <c r="CY14" s="490">
        <v>3372.39</v>
      </c>
      <c r="CZ14" s="490">
        <v>3392.86</v>
      </c>
      <c r="DA14" s="490">
        <v>3349.16</v>
      </c>
      <c r="DB14" s="490">
        <v>3329.84</v>
      </c>
      <c r="DC14" s="490">
        <v>3412.18</v>
      </c>
      <c r="DD14" s="490">
        <v>3504.51</v>
      </c>
      <c r="DE14" s="508">
        <f>DE18/CS14-1</f>
        <v>0.13678049937882464</v>
      </c>
      <c r="DF14" s="429">
        <f t="shared" si="93"/>
        <v>0.13778353941419952</v>
      </c>
      <c r="DG14" s="429">
        <f t="shared" si="93"/>
        <v>9.4518323544625416E-2</v>
      </c>
      <c r="DH14" s="429">
        <f t="shared" si="93"/>
        <v>0.13627273655738636</v>
      </c>
      <c r="DI14" s="429">
        <f t="shared" si="93"/>
        <v>0.11463819326099456</v>
      </c>
      <c r="DJ14" s="429">
        <f t="shared" si="93"/>
        <v>6.974528221518983E-2</v>
      </c>
      <c r="DK14" s="429">
        <f t="shared" si="93"/>
        <v>5.017213311627744E-3</v>
      </c>
      <c r="DL14" s="429">
        <f t="shared" si="93"/>
        <v>-6.6315733628855567E-3</v>
      </c>
      <c r="DM14" s="429">
        <f t="shared" si="93"/>
        <v>-1.278230959404747E-2</v>
      </c>
      <c r="DN14" s="429">
        <f t="shared" si="93"/>
        <v>-1.4865579126925876E-3</v>
      </c>
      <c r="DO14" s="429">
        <f t="shared" si="93"/>
        <v>-5.343211671131054E-2</v>
      </c>
      <c r="DP14" s="429">
        <f t="shared" si="93"/>
        <v>-8.0847251113565166E-2</v>
      </c>
      <c r="DQ14" s="429">
        <f t="shared" si="94"/>
        <v>-7.6996440208253469E-2</v>
      </c>
      <c r="DR14" s="429">
        <f t="shared" si="94"/>
        <v>-7.2662968982249998E-2</v>
      </c>
      <c r="DS14" s="429">
        <f t="shared" si="94"/>
        <v>-1.732745083376952E-2</v>
      </c>
      <c r="DT14" s="429">
        <f t="shared" si="94"/>
        <v>-5.559679205784962E-2</v>
      </c>
      <c r="DU14" s="429">
        <f t="shared" si="94"/>
        <v>-3.4839292963902424E-2</v>
      </c>
      <c r="DV14" s="429">
        <f t="shared" si="94"/>
        <v>-3.4470452212692071E-2</v>
      </c>
      <c r="DW14" s="429">
        <f t="shared" si="94"/>
        <v>-4.3209384801036199E-2</v>
      </c>
      <c r="DX14" s="429">
        <f t="shared" si="94"/>
        <v>-4.8006741119643093E-2</v>
      </c>
      <c r="DY14" s="429">
        <f t="shared" si="94"/>
        <v>-2.6612427601433564E-2</v>
      </c>
      <c r="DZ14" s="429">
        <f t="shared" si="94"/>
        <v>1.3813990838794865E-2</v>
      </c>
      <c r="EA14" s="429">
        <f t="shared" si="94"/>
        <v>9.9159096679112935E-2</v>
      </c>
      <c r="EB14" s="429">
        <f t="shared" si="94"/>
        <v>0.13902979653418934</v>
      </c>
      <c r="EC14" s="429">
        <f t="shared" si="94"/>
        <v>0.18910311774700594</v>
      </c>
      <c r="ED14" s="429">
        <f t="shared" si="94"/>
        <v>0.16350510641615346</v>
      </c>
      <c r="EE14" s="429">
        <f t="shared" si="94"/>
        <v>0.16563987678521408</v>
      </c>
      <c r="EF14" s="429">
        <f t="shared" si="94"/>
        <v>0.1747549267927262</v>
      </c>
      <c r="EG14" s="429">
        <f t="shared" si="94"/>
        <v>9.7780787508688682E-2</v>
      </c>
      <c r="EH14" s="429">
        <f t="shared" si="94"/>
        <v>0.13846351231224618</v>
      </c>
      <c r="EI14" s="429">
        <f t="shared" si="94"/>
        <v>0.17388354723916533</v>
      </c>
      <c r="EJ14" s="429">
        <f t="shared" si="94"/>
        <v>0.17894943526067775</v>
      </c>
      <c r="EK14" s="429">
        <f t="shared" si="94"/>
        <v>0.13958351458506812</v>
      </c>
      <c r="EL14" s="429">
        <f t="shared" si="94"/>
        <v>8.6403308393803391E-2</v>
      </c>
      <c r="EM14" s="429">
        <f t="shared" si="94"/>
        <v>5.8997839515736006E-2</v>
      </c>
      <c r="EN14" s="429">
        <f t="shared" si="94"/>
        <v>3.3425819428621217E-2</v>
      </c>
      <c r="EO14" s="429">
        <f t="shared" si="94"/>
        <v>-2.8290026253651401E-2</v>
      </c>
      <c r="EP14" s="429">
        <f t="shared" si="94"/>
        <v>-1.7539204571342837E-2</v>
      </c>
      <c r="EQ14" s="429">
        <f t="shared" si="94"/>
        <v>-5.0633241937589779E-2</v>
      </c>
      <c r="ER14" s="429">
        <f t="shared" si="94"/>
        <v>-5.3807756638093229E-2</v>
      </c>
      <c r="ES14" s="429">
        <f t="shared" si="94"/>
        <v>-5.1958498421136312E-3</v>
      </c>
      <c r="ET14" s="429">
        <f t="shared" ref="ET14:ET16" si="96">ET18/EH18-1</f>
        <v>-3.0186431400328395E-2</v>
      </c>
      <c r="EU14" s="429">
        <f>EU18/EI18-1</f>
        <v>-3.9374898206864684E-2</v>
      </c>
      <c r="EV14" s="429">
        <f>EV18/EJ18-1</f>
        <v>-9.2869435566377279E-3</v>
      </c>
    </row>
    <row r="15" spans="1:2425" ht="14.25" customHeight="1">
      <c r="A15" s="379" t="s">
        <v>432</v>
      </c>
      <c r="B15" s="137"/>
      <c r="CS15" s="491">
        <v>43.61</v>
      </c>
      <c r="CT15" s="491">
        <v>41.16</v>
      </c>
      <c r="CU15" s="491">
        <v>35.369999999999997</v>
      </c>
      <c r="CV15" s="491">
        <v>38.369999999999997</v>
      </c>
      <c r="CW15" s="491">
        <v>39.64</v>
      </c>
      <c r="CX15" s="491">
        <v>40.07</v>
      </c>
      <c r="CY15" s="491">
        <v>38.590000000000003</v>
      </c>
      <c r="CZ15" s="491">
        <v>38.68</v>
      </c>
      <c r="DA15" s="491">
        <v>36.24</v>
      </c>
      <c r="DB15" s="491">
        <v>35.950000000000003</v>
      </c>
      <c r="DC15" s="491">
        <v>37.4</v>
      </c>
      <c r="DD15" s="491">
        <v>38.11</v>
      </c>
      <c r="DE15" s="508">
        <f t="shared" si="93"/>
        <v>-0.14285714285714279</v>
      </c>
      <c r="DF15" s="429">
        <f t="shared" si="93"/>
        <v>-6.9727891156462496E-2</v>
      </c>
      <c r="DG15" s="429">
        <f t="shared" si="93"/>
        <v>6.4461407972858487E-2</v>
      </c>
      <c r="DH15" s="429">
        <f t="shared" si="93"/>
        <v>-7.8186082877247376E-3</v>
      </c>
      <c r="DI15" s="429">
        <f t="shared" si="93"/>
        <v>-1.8920282542886024E-2</v>
      </c>
      <c r="DJ15" s="429">
        <f t="shared" si="93"/>
        <v>-2.1712003993012208E-2</v>
      </c>
      <c r="DK15" s="429">
        <f t="shared" si="93"/>
        <v>1.0106245141228154E-2</v>
      </c>
      <c r="DL15" s="429">
        <f t="shared" si="93"/>
        <v>5.4291623578077708E-3</v>
      </c>
      <c r="DM15" s="429">
        <f t="shared" si="93"/>
        <v>8.2229580573951244E-2</v>
      </c>
      <c r="DN15" s="429">
        <f t="shared" si="93"/>
        <v>0.1237830319888733</v>
      </c>
      <c r="DO15" s="429">
        <f t="shared" si="93"/>
        <v>1.7379679144384985E-2</v>
      </c>
      <c r="DP15" s="429">
        <f t="shared" si="93"/>
        <v>-1.3119916032536816E-3</v>
      </c>
      <c r="DQ15" s="429">
        <f t="shared" si="94"/>
        <v>-1.471375066880698E-2</v>
      </c>
      <c r="DR15" s="429">
        <f t="shared" si="94"/>
        <v>-0.27500652911987455</v>
      </c>
      <c r="DS15" s="429">
        <f t="shared" si="94"/>
        <v>-3.7715803452855301E-2</v>
      </c>
      <c r="DT15" s="429">
        <f t="shared" si="94"/>
        <v>0.12871027055424222</v>
      </c>
      <c r="DU15" s="429">
        <f t="shared" si="94"/>
        <v>0.27744921573669323</v>
      </c>
      <c r="DV15" s="429">
        <f t="shared" si="94"/>
        <v>0.51352040816326516</v>
      </c>
      <c r="DW15" s="429">
        <f t="shared" si="94"/>
        <v>0.32863006670087236</v>
      </c>
      <c r="DX15" s="429">
        <f t="shared" si="94"/>
        <v>0.34044741578812032</v>
      </c>
      <c r="DY15" s="429">
        <f t="shared" si="94"/>
        <v>0.46200917899031113</v>
      </c>
      <c r="DZ15" s="429">
        <f t="shared" si="94"/>
        <v>0.36361386138613883</v>
      </c>
      <c r="EA15" s="429">
        <f t="shared" si="94"/>
        <v>0.46780551905387657</v>
      </c>
      <c r="EB15" s="429">
        <f t="shared" si="94"/>
        <v>0.28349973725696276</v>
      </c>
      <c r="EC15" s="429">
        <f t="shared" si="94"/>
        <v>0.34808579961987518</v>
      </c>
      <c r="ED15" s="429">
        <f t="shared" si="94"/>
        <v>0.69128242074927959</v>
      </c>
      <c r="EE15" s="429">
        <f t="shared" si="94"/>
        <v>0.25862544852332325</v>
      </c>
      <c r="EF15" s="429">
        <f t="shared" si="94"/>
        <v>-5.1198510588782442E-3</v>
      </c>
      <c r="EG15" s="429">
        <f t="shared" si="94"/>
        <v>-0.14190821256038644</v>
      </c>
      <c r="EH15" s="429">
        <f t="shared" si="94"/>
        <v>-0.34451373672678243</v>
      </c>
      <c r="EI15" s="429">
        <f t="shared" si="94"/>
        <v>-0.27302568063332688</v>
      </c>
      <c r="EJ15" s="429">
        <f t="shared" si="94"/>
        <v>-0.30845962018031847</v>
      </c>
      <c r="EK15" s="429">
        <f t="shared" si="94"/>
        <v>-0.37914196023718172</v>
      </c>
      <c r="EL15" s="429">
        <f t="shared" si="94"/>
        <v>-0.32020330368487926</v>
      </c>
      <c r="EM15" s="429">
        <f t="shared" si="94"/>
        <v>-0.30546105640107435</v>
      </c>
      <c r="EN15" s="429">
        <f t="shared" si="94"/>
        <v>-0.22886386898669397</v>
      </c>
      <c r="EO15" s="429">
        <f t="shared" si="94"/>
        <v>-0.2362537764350453</v>
      </c>
      <c r="EP15" s="429">
        <f t="shared" si="94"/>
        <v>-0.20851970181043677</v>
      </c>
      <c r="EQ15" s="429">
        <f t="shared" si="94"/>
        <v>-0.19780701754385976</v>
      </c>
      <c r="ER15" s="429">
        <f t="shared" si="94"/>
        <v>-0.14994152046783615</v>
      </c>
      <c r="ES15" s="429">
        <f t="shared" si="94"/>
        <v>-0.12104152005629842</v>
      </c>
      <c r="ET15" s="429">
        <f t="shared" si="96"/>
        <v>2.6227822062226736E-2</v>
      </c>
      <c r="EU15" s="429">
        <f t="shared" ref="EU15:EV16" si="97">EU19/EI19-1</f>
        <v>4.2762284196547151E-2</v>
      </c>
      <c r="EV15" s="429">
        <f t="shared" si="97"/>
        <v>2.2191400832177743E-2</v>
      </c>
    </row>
    <row r="16" spans="1:2425" ht="14.25" customHeight="1">
      <c r="A16" s="379" t="s">
        <v>433</v>
      </c>
      <c r="B16" s="137"/>
      <c r="CS16" s="492">
        <v>396.67</v>
      </c>
      <c r="CT16" s="492">
        <v>394.75</v>
      </c>
      <c r="CU16" s="492">
        <v>391.62</v>
      </c>
      <c r="CV16" s="492">
        <v>395.38</v>
      </c>
      <c r="CW16" s="492">
        <v>392.59</v>
      </c>
      <c r="CX16" s="492">
        <v>399.52</v>
      </c>
      <c r="CY16" s="492">
        <v>407.72</v>
      </c>
      <c r="CZ16" s="492">
        <v>416.06</v>
      </c>
      <c r="DA16" s="492">
        <v>419.28</v>
      </c>
      <c r="DB16" s="492">
        <v>425.88</v>
      </c>
      <c r="DC16" s="492">
        <v>432.74</v>
      </c>
      <c r="DD16" s="492">
        <v>436.23</v>
      </c>
      <c r="DE16" s="508">
        <f t="shared" si="93"/>
        <v>0.11198225224998093</v>
      </c>
      <c r="DF16" s="429">
        <f t="shared" si="93"/>
        <v>0.11622545915136162</v>
      </c>
      <c r="DG16" s="429">
        <f t="shared" si="93"/>
        <v>0.10934068740105207</v>
      </c>
      <c r="DH16" s="429">
        <f t="shared" si="93"/>
        <v>0.11318225504577883</v>
      </c>
      <c r="DI16" s="429">
        <f t="shared" si="93"/>
        <v>0.14045187090858158</v>
      </c>
      <c r="DJ16" s="429">
        <f t="shared" si="93"/>
        <v>0.10404985983179804</v>
      </c>
      <c r="DK16" s="429">
        <f t="shared" si="93"/>
        <v>8.2286863533797661E-2</v>
      </c>
      <c r="DL16" s="429">
        <f t="shared" si="93"/>
        <v>6.0135557371532977E-2</v>
      </c>
      <c r="DM16" s="429">
        <f t="shared" si="93"/>
        <v>5.1326082808624385E-2</v>
      </c>
      <c r="DN16" s="429">
        <f t="shared" si="93"/>
        <v>4.6726777496008287E-2</v>
      </c>
      <c r="DO16" s="429">
        <f t="shared" si="93"/>
        <v>3.3391875028885742E-2</v>
      </c>
      <c r="DP16" s="429">
        <f t="shared" si="93"/>
        <v>2.4597116200169467E-2</v>
      </c>
      <c r="DQ16" s="429">
        <f t="shared" si="94"/>
        <v>1.5847106032782499E-2</v>
      </c>
      <c r="DR16" s="429">
        <f t="shared" si="94"/>
        <v>3.0569865873862456E-2</v>
      </c>
      <c r="DS16" s="429">
        <f t="shared" si="94"/>
        <v>6.9837031580885611E-2</v>
      </c>
      <c r="DT16" s="429">
        <f t="shared" si="94"/>
        <v>6.3844773135210087E-2</v>
      </c>
      <c r="DU16" s="429">
        <f t="shared" si="94"/>
        <v>4.6679918701002743E-2</v>
      </c>
      <c r="DV16" s="429">
        <f t="shared" si="94"/>
        <v>6.1211997551520181E-2</v>
      </c>
      <c r="DW16" s="429">
        <f t="shared" si="94"/>
        <v>6.6920479525007348E-2</v>
      </c>
      <c r="DX16" s="429">
        <f t="shared" si="94"/>
        <v>4.9197424503491405E-2</v>
      </c>
      <c r="DY16" s="429">
        <f t="shared" si="94"/>
        <v>4.9342105263157965E-2</v>
      </c>
      <c r="DZ16" s="429">
        <f t="shared" si="94"/>
        <v>4.9217102606667007E-2</v>
      </c>
      <c r="EA16" s="429">
        <f t="shared" si="94"/>
        <v>6.7353921152083052E-2</v>
      </c>
      <c r="EB16" s="429">
        <f t="shared" si="94"/>
        <v>0.10837658850903886</v>
      </c>
      <c r="EC16" s="429">
        <f t="shared" si="94"/>
        <v>0.15394572397786099</v>
      </c>
      <c r="ED16" s="429">
        <f t="shared" si="94"/>
        <v>0.11695661748513531</v>
      </c>
      <c r="EE16" s="429">
        <f t="shared" si="94"/>
        <v>0.10217737424157658</v>
      </c>
      <c r="EF16" s="429">
        <f t="shared" si="94"/>
        <v>7.2122674753860139E-2</v>
      </c>
      <c r="EG16" s="429">
        <f t="shared" si="94"/>
        <v>3.4931609158611376E-2</v>
      </c>
      <c r="EH16" s="429">
        <f t="shared" si="94"/>
        <v>1.0062167531885047E-2</v>
      </c>
      <c r="EI16" s="429">
        <f t="shared" si="94"/>
        <v>2.6593033135089206E-2</v>
      </c>
      <c r="EJ16" s="429">
        <f t="shared" si="94"/>
        <v>2.9430831064436669E-2</v>
      </c>
      <c r="EK16" s="429">
        <f t="shared" si="94"/>
        <v>2.4343314236298763E-2</v>
      </c>
      <c r="EL16" s="429">
        <f t="shared" si="94"/>
        <v>7.3120670486614969E-3</v>
      </c>
      <c r="EM16" s="429">
        <f t="shared" si="94"/>
        <v>8.4641008987869082E-3</v>
      </c>
      <c r="EN16" s="429">
        <f t="shared" si="94"/>
        <v>-3.1065805409769887E-2</v>
      </c>
      <c r="EO16" s="429">
        <f t="shared" si="94"/>
        <v>-8.3916760143890379E-2</v>
      </c>
      <c r="EP16" s="429">
        <f t="shared" si="94"/>
        <v>-7.3086098460203863E-2</v>
      </c>
      <c r="EQ16" s="429">
        <f t="shared" si="94"/>
        <v>-8.7766217033985905E-2</v>
      </c>
      <c r="ER16" s="429">
        <f t="shared" si="94"/>
        <v>-7.1693227091633505E-2</v>
      </c>
      <c r="ES16" s="429">
        <f t="shared" si="94"/>
        <v>-3.7422680412371068E-2</v>
      </c>
      <c r="ET16" s="429">
        <f t="shared" si="96"/>
        <v>-1.6201353637901872E-2</v>
      </c>
      <c r="EU16" s="429">
        <f t="shared" si="97"/>
        <v>-3.1428453198708906E-2</v>
      </c>
      <c r="EV16" s="429">
        <f t="shared" si="97"/>
        <v>1.5743073047858047E-3</v>
      </c>
    </row>
    <row r="17" spans="1:152">
      <c r="A17" s="380" t="s">
        <v>430</v>
      </c>
      <c r="B17" s="137"/>
      <c r="CS17" s="224"/>
      <c r="CT17" s="224"/>
      <c r="CU17" s="224"/>
      <c r="CV17" s="224"/>
      <c r="CW17" s="224"/>
      <c r="CX17" s="224"/>
      <c r="CY17" s="224"/>
      <c r="CZ17" s="224"/>
      <c r="DA17" s="224"/>
      <c r="DB17" s="224"/>
      <c r="DC17" s="224"/>
      <c r="DD17" s="224"/>
      <c r="DE17" s="509">
        <v>2850.12</v>
      </c>
      <c r="DF17" s="489">
        <v>2849.27</v>
      </c>
      <c r="DG17" s="489">
        <v>2849.81</v>
      </c>
      <c r="DH17" s="489">
        <v>2850.01</v>
      </c>
      <c r="DI17" s="489">
        <v>2849.25</v>
      </c>
      <c r="DJ17" s="489">
        <v>2848.87</v>
      </c>
      <c r="DK17" s="385">
        <v>2849.12</v>
      </c>
      <c r="DL17" s="385">
        <v>2849.48</v>
      </c>
      <c r="DM17" s="385">
        <v>2849.2</v>
      </c>
      <c r="DN17" s="385">
        <v>2848.85</v>
      </c>
      <c r="DO17" s="385">
        <v>2849.21</v>
      </c>
      <c r="DP17" s="385">
        <v>2849.34</v>
      </c>
      <c r="DQ17" s="385">
        <v>2850.26</v>
      </c>
      <c r="DR17" s="385">
        <v>2865.73</v>
      </c>
      <c r="DS17" s="385">
        <v>2948.46</v>
      </c>
      <c r="DT17" s="385">
        <v>3083.88</v>
      </c>
      <c r="DU17" s="385">
        <v>3120.84</v>
      </c>
      <c r="DV17" s="385">
        <v>3134.1</v>
      </c>
      <c r="DW17" s="385">
        <v>3168.09</v>
      </c>
      <c r="DX17" s="493">
        <v>3199.28</v>
      </c>
      <c r="DY17" s="386">
        <v>3333.02</v>
      </c>
      <c r="DZ17" s="493">
        <v>3389.12</v>
      </c>
      <c r="EA17" s="493">
        <v>3419.67</v>
      </c>
      <c r="EB17" s="493">
        <v>3444.6</v>
      </c>
      <c r="EC17" s="493">
        <v>3491.46</v>
      </c>
      <c r="ED17" s="493">
        <v>3521.87</v>
      </c>
      <c r="EE17" s="493">
        <v>3518.14</v>
      </c>
      <c r="EF17" s="493">
        <v>3475.7</v>
      </c>
      <c r="EG17" s="493">
        <v>3447.5</v>
      </c>
      <c r="EH17" s="493">
        <v>3432.66</v>
      </c>
      <c r="EI17" s="493">
        <v>3454.55</v>
      </c>
      <c r="EJ17" s="493">
        <v>3472.78</v>
      </c>
      <c r="EK17" s="493">
        <v>3459.5</v>
      </c>
      <c r="EL17" s="493">
        <v>3447.95</v>
      </c>
      <c r="EM17" s="493">
        <v>3432.78</v>
      </c>
      <c r="EN17" s="493">
        <v>3410.69</v>
      </c>
      <c r="EO17" s="493">
        <v>3401.47</v>
      </c>
      <c r="EP17" s="493">
        <v>3381.89</v>
      </c>
      <c r="EQ17" s="493">
        <v>3375.99</v>
      </c>
      <c r="ER17" s="493">
        <v>3377.03</v>
      </c>
      <c r="ES17" s="493">
        <v>3381.43</v>
      </c>
      <c r="ET17" s="493">
        <v>3381.05</v>
      </c>
      <c r="EU17" s="493">
        <v>3380.81</v>
      </c>
      <c r="EV17" s="493">
        <v>3380.94</v>
      </c>
    </row>
    <row r="18" spans="1:152">
      <c r="A18" s="381" t="s">
        <v>434</v>
      </c>
      <c r="B18" s="137"/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510">
        <v>3449.64</v>
      </c>
      <c r="DF18" s="490">
        <v>3458.02</v>
      </c>
      <c r="DG18" s="490">
        <v>3343.25</v>
      </c>
      <c r="DH18" s="490">
        <v>3448.94</v>
      </c>
      <c r="DI18" s="490">
        <v>3473.09</v>
      </c>
      <c r="DJ18" s="490">
        <v>3390.44</v>
      </c>
      <c r="DK18" s="490">
        <v>3389.31</v>
      </c>
      <c r="DL18" s="490">
        <v>3370.36</v>
      </c>
      <c r="DM18" s="490">
        <v>3306.35</v>
      </c>
      <c r="DN18" s="490">
        <v>3324.89</v>
      </c>
      <c r="DO18" s="490">
        <v>3229.86</v>
      </c>
      <c r="DP18" s="490">
        <v>3221.18</v>
      </c>
      <c r="DQ18" s="490">
        <v>3184.03</v>
      </c>
      <c r="DR18" s="490">
        <v>3206.75</v>
      </c>
      <c r="DS18" s="490">
        <v>3285.32</v>
      </c>
      <c r="DT18" s="490">
        <v>3257.19</v>
      </c>
      <c r="DU18" s="490">
        <v>3352.09</v>
      </c>
      <c r="DV18" s="490">
        <v>3273.57</v>
      </c>
      <c r="DW18" s="490">
        <v>3242.86</v>
      </c>
      <c r="DX18" s="490">
        <v>3208.56</v>
      </c>
      <c r="DY18" s="493">
        <v>3218.36</v>
      </c>
      <c r="DZ18" s="493">
        <v>3370.82</v>
      </c>
      <c r="EA18" s="493">
        <v>3550.13</v>
      </c>
      <c r="EB18" s="493">
        <v>3669.02</v>
      </c>
      <c r="EC18" s="493">
        <v>3786.14</v>
      </c>
      <c r="ED18" s="493">
        <v>3731.07</v>
      </c>
      <c r="EE18" s="493">
        <v>3829.5</v>
      </c>
      <c r="EF18" s="493">
        <v>3826.4</v>
      </c>
      <c r="EG18" s="493">
        <v>3679.86</v>
      </c>
      <c r="EH18" s="493">
        <v>3726.84</v>
      </c>
      <c r="EI18" s="493">
        <v>3806.74</v>
      </c>
      <c r="EJ18" s="493">
        <v>3782.73</v>
      </c>
      <c r="EK18" s="493">
        <v>3667.59</v>
      </c>
      <c r="EL18" s="493">
        <v>3662.07</v>
      </c>
      <c r="EM18" s="493">
        <v>3759.58</v>
      </c>
      <c r="EN18" s="493">
        <v>3791.66</v>
      </c>
      <c r="EO18" s="493">
        <v>3679.03</v>
      </c>
      <c r="EP18" s="493">
        <v>3665.63</v>
      </c>
      <c r="EQ18" s="493">
        <v>3635.6</v>
      </c>
      <c r="ER18" s="493">
        <v>3620.51</v>
      </c>
      <c r="ES18" s="493">
        <v>3660.74</v>
      </c>
      <c r="ET18" s="493">
        <v>3614.34</v>
      </c>
      <c r="EU18" s="493">
        <v>3656.85</v>
      </c>
      <c r="EV18" s="493">
        <v>3747.6</v>
      </c>
    </row>
    <row r="19" spans="1:152">
      <c r="A19" s="381" t="s">
        <v>435</v>
      </c>
      <c r="B19" s="137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511">
        <v>37.380000000000003</v>
      </c>
      <c r="DF19" s="491">
        <v>38.29</v>
      </c>
      <c r="DG19" s="491">
        <v>37.65</v>
      </c>
      <c r="DH19" s="491">
        <v>38.07</v>
      </c>
      <c r="DI19" s="491">
        <v>38.89</v>
      </c>
      <c r="DJ19" s="491">
        <v>39.200000000000003</v>
      </c>
      <c r="DK19" s="491">
        <v>38.979999999999997</v>
      </c>
      <c r="DL19" s="491">
        <v>38.89</v>
      </c>
      <c r="DM19" s="491">
        <v>39.22</v>
      </c>
      <c r="DN19" s="491">
        <v>40.4</v>
      </c>
      <c r="DO19" s="491">
        <v>38.049999999999997</v>
      </c>
      <c r="DP19" s="491">
        <v>38.06</v>
      </c>
      <c r="DQ19" s="491">
        <v>36.83</v>
      </c>
      <c r="DR19" s="491">
        <v>27.76</v>
      </c>
      <c r="DS19" s="491">
        <v>36.229999999999997</v>
      </c>
      <c r="DT19" s="491">
        <v>42.97</v>
      </c>
      <c r="DU19" s="491">
        <v>49.68</v>
      </c>
      <c r="DV19" s="491">
        <v>59.33</v>
      </c>
      <c r="DW19" s="491">
        <v>51.79</v>
      </c>
      <c r="DX19" s="491">
        <v>52.13</v>
      </c>
      <c r="DY19" s="491">
        <v>57.34</v>
      </c>
      <c r="DZ19" s="493">
        <v>55.09</v>
      </c>
      <c r="EA19" s="493">
        <v>55.85</v>
      </c>
      <c r="EB19" s="493">
        <v>48.85</v>
      </c>
      <c r="EC19" s="493">
        <v>49.65</v>
      </c>
      <c r="ED19" s="493">
        <v>46.95</v>
      </c>
      <c r="EE19" s="493">
        <v>45.6</v>
      </c>
      <c r="EF19" s="493">
        <v>42.75</v>
      </c>
      <c r="EG19" s="493">
        <v>42.63</v>
      </c>
      <c r="EH19" s="493">
        <v>38.89</v>
      </c>
      <c r="EI19" s="493">
        <v>37.65</v>
      </c>
      <c r="EJ19" s="493">
        <v>36.049999999999997</v>
      </c>
      <c r="EK19" s="493">
        <v>35.6</v>
      </c>
      <c r="EL19" s="493">
        <v>37.450000000000003</v>
      </c>
      <c r="EM19" s="493">
        <v>38.79</v>
      </c>
      <c r="EN19" s="493">
        <v>37.67</v>
      </c>
      <c r="EO19" s="493">
        <v>37.92</v>
      </c>
      <c r="EP19" s="493">
        <v>37.159999999999997</v>
      </c>
      <c r="EQ19" s="493">
        <v>36.58</v>
      </c>
      <c r="ER19" s="493">
        <v>36.340000000000003</v>
      </c>
      <c r="ES19" s="493">
        <v>37.47</v>
      </c>
      <c r="ET19" s="493">
        <v>39.909999999999997</v>
      </c>
      <c r="EU19" s="493">
        <v>39.26</v>
      </c>
      <c r="EV19" s="493">
        <v>36.85</v>
      </c>
    </row>
    <row r="20" spans="1:152">
      <c r="A20" s="381" t="s">
        <v>436</v>
      </c>
      <c r="B20" s="137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 t="s">
        <v>145</v>
      </c>
      <c r="DE20" s="512">
        <v>441.09</v>
      </c>
      <c r="DF20" s="492">
        <v>440.63</v>
      </c>
      <c r="DG20" s="492">
        <v>434.44</v>
      </c>
      <c r="DH20" s="492">
        <v>440.13</v>
      </c>
      <c r="DI20" s="492">
        <v>447.73</v>
      </c>
      <c r="DJ20" s="492">
        <v>441.09</v>
      </c>
      <c r="DK20" s="492">
        <v>441.27</v>
      </c>
      <c r="DL20" s="492">
        <v>441.08</v>
      </c>
      <c r="DM20" s="492">
        <v>440.8</v>
      </c>
      <c r="DN20" s="492">
        <v>445.78</v>
      </c>
      <c r="DO20" s="492">
        <v>447.19</v>
      </c>
      <c r="DP20" s="492">
        <v>446.96</v>
      </c>
      <c r="DQ20" s="492">
        <v>448.08</v>
      </c>
      <c r="DR20" s="492">
        <v>454.1</v>
      </c>
      <c r="DS20" s="492">
        <v>464.78</v>
      </c>
      <c r="DT20" s="492">
        <v>468.23</v>
      </c>
      <c r="DU20" s="492">
        <v>468.63</v>
      </c>
      <c r="DV20" s="492">
        <v>468.09</v>
      </c>
      <c r="DW20" s="492">
        <v>470.8</v>
      </c>
      <c r="DX20" s="492">
        <v>462.78</v>
      </c>
      <c r="DY20" s="493">
        <v>462.55</v>
      </c>
      <c r="DZ20" s="493">
        <v>467.72</v>
      </c>
      <c r="EA20" s="493">
        <v>477.31</v>
      </c>
      <c r="EB20" s="493">
        <v>495.4</v>
      </c>
      <c r="EC20" s="493">
        <v>517.05999999999995</v>
      </c>
      <c r="ED20" s="493">
        <v>507.21</v>
      </c>
      <c r="EE20" s="493">
        <v>512.27</v>
      </c>
      <c r="EF20" s="493">
        <v>502</v>
      </c>
      <c r="EG20" s="493">
        <v>485</v>
      </c>
      <c r="EH20" s="493">
        <v>472.8</v>
      </c>
      <c r="EI20" s="493">
        <v>483.32</v>
      </c>
      <c r="EJ20" s="493">
        <v>476.4</v>
      </c>
      <c r="EK20" s="493">
        <v>473.81</v>
      </c>
      <c r="EL20" s="493">
        <v>471.14</v>
      </c>
      <c r="EM20" s="493">
        <v>481.35</v>
      </c>
      <c r="EN20" s="493">
        <v>480.01</v>
      </c>
      <c r="EO20" s="493">
        <v>473.67</v>
      </c>
      <c r="EP20" s="493">
        <v>470.14</v>
      </c>
      <c r="EQ20" s="493">
        <v>467.31</v>
      </c>
      <c r="ER20" s="493">
        <v>466.01</v>
      </c>
      <c r="ES20" s="493">
        <v>466.85</v>
      </c>
      <c r="ET20" s="493">
        <v>465.14</v>
      </c>
      <c r="EU20" s="493">
        <v>468.13</v>
      </c>
      <c r="EV20" s="493">
        <v>477.15</v>
      </c>
    </row>
    <row r="21" spans="1:152">
      <c r="A21" s="381"/>
      <c r="B21" s="137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2"/>
      <c r="DF21" s="492"/>
      <c r="DG21" s="492"/>
      <c r="DH21" s="492"/>
      <c r="DI21" s="492"/>
      <c r="DJ21" s="492"/>
      <c r="DK21" s="492"/>
      <c r="DL21" s="492"/>
      <c r="DM21" s="492"/>
      <c r="DN21" s="492"/>
      <c r="DO21" s="492"/>
      <c r="DP21" s="492"/>
      <c r="DQ21" s="492"/>
      <c r="DR21" s="492"/>
      <c r="DS21" s="492"/>
      <c r="DT21" s="492"/>
      <c r="DU21" s="492"/>
      <c r="DV21" s="492"/>
      <c r="DW21" s="492"/>
      <c r="DX21" s="492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385"/>
      <c r="ER21" s="385"/>
      <c r="ES21" s="385"/>
      <c r="ET21" s="385"/>
      <c r="EU21" s="385"/>
      <c r="EV21" s="385"/>
    </row>
    <row r="22" spans="1:152" s="484" customFormat="1">
      <c r="A22" s="495"/>
      <c r="B22" s="483"/>
      <c r="CT22" s="496"/>
      <c r="CU22" s="484">
        <v>2</v>
      </c>
      <c r="CV22" s="484">
        <v>3</v>
      </c>
      <c r="CW22" s="484">
        <v>4</v>
      </c>
      <c r="CX22" s="484">
        <v>5</v>
      </c>
      <c r="CY22" s="484">
        <v>6</v>
      </c>
      <c r="CZ22" s="484">
        <v>7</v>
      </c>
      <c r="DA22" s="484">
        <v>8</v>
      </c>
      <c r="DB22" s="484">
        <v>9</v>
      </c>
      <c r="DC22" s="484">
        <v>10</v>
      </c>
      <c r="DD22" s="484">
        <v>11</v>
      </c>
      <c r="DE22" s="484">
        <v>12</v>
      </c>
      <c r="DG22" s="484">
        <v>2</v>
      </c>
      <c r="DH22" s="484">
        <v>3</v>
      </c>
      <c r="DI22" s="484">
        <v>4</v>
      </c>
      <c r="DJ22" s="484">
        <v>5</v>
      </c>
      <c r="DK22" s="484">
        <v>6</v>
      </c>
      <c r="DL22" s="484">
        <v>7</v>
      </c>
      <c r="DM22" s="484">
        <v>8</v>
      </c>
      <c r="DN22" s="484">
        <v>9</v>
      </c>
      <c r="DO22" s="484">
        <v>10</v>
      </c>
      <c r="DP22" s="484">
        <v>11</v>
      </c>
      <c r="DQ22" s="484">
        <v>12</v>
      </c>
      <c r="DS22" s="484">
        <v>2</v>
      </c>
      <c r="DT22" s="484">
        <v>3</v>
      </c>
      <c r="DU22" s="484">
        <v>4</v>
      </c>
      <c r="DV22" s="484">
        <v>5</v>
      </c>
      <c r="DW22" s="484">
        <v>6</v>
      </c>
      <c r="DX22" s="484">
        <v>7</v>
      </c>
      <c r="DY22" s="484">
        <v>8</v>
      </c>
      <c r="DZ22" s="484">
        <v>9</v>
      </c>
      <c r="EA22" s="484">
        <v>10</v>
      </c>
      <c r="EB22" s="484">
        <v>11</v>
      </c>
      <c r="EC22" s="484">
        <v>12</v>
      </c>
      <c r="EE22" s="484">
        <v>2</v>
      </c>
      <c r="EF22" s="484">
        <v>3</v>
      </c>
      <c r="EG22" s="484">
        <v>4</v>
      </c>
      <c r="EH22" s="484">
        <v>5</v>
      </c>
      <c r="EI22" s="484">
        <v>6</v>
      </c>
      <c r="EJ22" s="484">
        <v>7</v>
      </c>
      <c r="EK22" s="484">
        <v>8</v>
      </c>
      <c r="EL22" s="484">
        <v>9</v>
      </c>
      <c r="EM22" s="484">
        <v>10</v>
      </c>
      <c r="EN22" s="484">
        <v>11</v>
      </c>
      <c r="EO22" s="484">
        <v>12</v>
      </c>
    </row>
    <row r="23" spans="1:152">
      <c r="A23" s="376"/>
      <c r="B23" s="137"/>
      <c r="CH23" s="399">
        <v>2020</v>
      </c>
      <c r="CI23" s="400"/>
      <c r="CJ23" s="243"/>
      <c r="CK23" s="243"/>
      <c r="CL23" s="243"/>
      <c r="CM23" s="243">
        <v>2020</v>
      </c>
      <c r="CN23" s="243"/>
      <c r="CO23" s="243"/>
      <c r="CP23" s="243"/>
      <c r="CQ23" s="243"/>
      <c r="CR23" s="243"/>
      <c r="CS23" s="243"/>
      <c r="CT23" s="497">
        <v>2021</v>
      </c>
      <c r="CU23" s="243"/>
      <c r="CV23" s="243"/>
      <c r="CW23" s="243"/>
      <c r="CX23" s="243"/>
      <c r="CY23" s="243"/>
      <c r="CZ23" s="243"/>
      <c r="DA23" s="243"/>
      <c r="DB23" s="243"/>
      <c r="DC23" s="243"/>
      <c r="DD23" s="243"/>
      <c r="DE23" s="243"/>
      <c r="DF23" s="243">
        <v>2022</v>
      </c>
      <c r="DG23" s="243"/>
      <c r="DH23" s="243"/>
      <c r="DI23" s="243"/>
      <c r="DJ23" s="243"/>
      <c r="DK23" s="243"/>
      <c r="DL23" s="243"/>
      <c r="DM23" s="243"/>
      <c r="DN23" s="243"/>
      <c r="DO23" s="243"/>
      <c r="DP23" s="243"/>
      <c r="DQ23" s="243"/>
      <c r="DR23" s="243">
        <v>2023</v>
      </c>
      <c r="DS23" s="243"/>
      <c r="DT23" s="243"/>
      <c r="DU23" s="243"/>
      <c r="DV23" s="243"/>
      <c r="DW23" s="243"/>
      <c r="DX23" s="243"/>
      <c r="DY23" s="243"/>
      <c r="DZ23" s="243"/>
      <c r="EA23" s="243"/>
      <c r="EB23" s="243"/>
      <c r="EC23" s="243"/>
      <c r="ED23" s="243">
        <v>2024</v>
      </c>
    </row>
    <row r="24" spans="1:152">
      <c r="A24" s="374" t="s">
        <v>511</v>
      </c>
      <c r="B24" s="137"/>
      <c r="CH24" s="224"/>
      <c r="CI24" s="224" t="s">
        <v>249</v>
      </c>
      <c r="CJ24" s="224">
        <v>3</v>
      </c>
      <c r="CK24" s="224"/>
      <c r="CL24" s="224"/>
      <c r="CM24" s="224">
        <v>6</v>
      </c>
      <c r="CN24" s="388"/>
      <c r="CO24" s="388"/>
      <c r="CP24" s="224">
        <v>9</v>
      </c>
      <c r="CQ24" s="388"/>
      <c r="CR24" s="388"/>
      <c r="CS24" s="224">
        <v>12</v>
      </c>
      <c r="CT24" s="498"/>
      <c r="CU24" s="515" t="s">
        <v>4</v>
      </c>
      <c r="CV24" s="243"/>
      <c r="CW24" s="243"/>
      <c r="CX24" s="515" t="s">
        <v>1</v>
      </c>
      <c r="CY24" s="224"/>
      <c r="CZ24" s="388"/>
      <c r="DA24" s="515" t="s">
        <v>2</v>
      </c>
      <c r="DB24" s="513"/>
      <c r="DC24" s="514"/>
      <c r="DD24" s="515" t="s">
        <v>3</v>
      </c>
      <c r="DE24" s="224"/>
      <c r="DF24" s="388"/>
      <c r="DG24" s="515" t="s">
        <v>4</v>
      </c>
      <c r="DH24" s="243"/>
      <c r="DI24" s="243"/>
      <c r="DJ24" s="515" t="s">
        <v>1</v>
      </c>
      <c r="DK24" s="224"/>
      <c r="DL24" s="388"/>
      <c r="DM24" s="515" t="s">
        <v>2</v>
      </c>
      <c r="DN24" s="513"/>
      <c r="DO24" s="514"/>
      <c r="DP24" s="515" t="s">
        <v>3</v>
      </c>
      <c r="DQ24" s="224"/>
      <c r="DR24" s="224"/>
      <c r="DS24" s="515" t="s">
        <v>4</v>
      </c>
      <c r="DT24" s="243"/>
      <c r="DU24" s="243"/>
      <c r="DV24" s="515" t="s">
        <v>1</v>
      </c>
      <c r="DW24" s="224"/>
      <c r="DX24" s="388"/>
      <c r="DY24" s="515" t="s">
        <v>2</v>
      </c>
      <c r="DZ24" s="513"/>
      <c r="EA24" s="514"/>
      <c r="EB24" s="515" t="s">
        <v>3</v>
      </c>
      <c r="EC24" s="224"/>
      <c r="ED24" s="224"/>
      <c r="EE24" s="515" t="s">
        <v>4</v>
      </c>
      <c r="EF24" s="243"/>
      <c r="EG24" s="243"/>
      <c r="EH24" s="515" t="s">
        <v>1</v>
      </c>
      <c r="EI24" s="224"/>
      <c r="EJ24" s="388">
        <v>7</v>
      </c>
      <c r="EK24" s="515"/>
      <c r="EL24" s="513"/>
      <c r="EM24" s="514"/>
      <c r="EN24" s="515" t="s">
        <v>3</v>
      </c>
    </row>
    <row r="25" spans="1:152">
      <c r="A25" s="373" t="s">
        <v>438</v>
      </c>
      <c r="B25" s="137"/>
      <c r="CH25" s="389" t="e">
        <f t="shared" ref="CH25:CS25" si="98">CI38/BV39-1</f>
        <v>#DIV/0!</v>
      </c>
      <c r="CI25" s="389" t="e">
        <f t="shared" si="98"/>
        <v>#DIV/0!</v>
      </c>
      <c r="CJ25" s="389" t="e">
        <f t="shared" si="98"/>
        <v>#DIV/0!</v>
      </c>
      <c r="CK25" s="389" t="e">
        <f t="shared" si="98"/>
        <v>#DIV/0!</v>
      </c>
      <c r="CL25" s="389" t="e">
        <f t="shared" si="98"/>
        <v>#DIV/0!</v>
      </c>
      <c r="CM25" s="389" t="e">
        <f t="shared" si="98"/>
        <v>#DIV/0!</v>
      </c>
      <c r="CN25" s="389" t="e">
        <f t="shared" si="98"/>
        <v>#DIV/0!</v>
      </c>
      <c r="CO25" s="389" t="e">
        <f t="shared" si="98"/>
        <v>#DIV/0!</v>
      </c>
      <c r="CP25" s="389" t="e">
        <f t="shared" si="98"/>
        <v>#DIV/0!</v>
      </c>
      <c r="CQ25" s="389" t="e">
        <f t="shared" si="98"/>
        <v>#DIV/0!</v>
      </c>
      <c r="CR25" s="390" t="e">
        <f t="shared" si="98"/>
        <v>#DIV/0!</v>
      </c>
      <c r="CS25" s="390" t="e">
        <f t="shared" si="98"/>
        <v>#DIV/0!</v>
      </c>
      <c r="CT25" s="499">
        <f>CT30/CH30-1</f>
        <v>-3.6336073753308828E-2</v>
      </c>
      <c r="CU25" s="391">
        <f t="shared" ref="CU25:ED25" si="99">CU30/CI30-1</f>
        <v>-4.5890304354728739E-2</v>
      </c>
      <c r="CV25" s="391">
        <f t="shared" si="99"/>
        <v>-6.4545239371750496E-2</v>
      </c>
      <c r="CW25" s="391">
        <f t="shared" si="99"/>
        <v>-5.0699017137302294E-2</v>
      </c>
      <c r="CX25" s="391">
        <f t="shared" si="99"/>
        <v>-5.3067821697778239E-2</v>
      </c>
      <c r="CY25" s="391">
        <f t="shared" si="99"/>
        <v>-4.5320260373041821E-3</v>
      </c>
      <c r="CZ25" s="391">
        <f t="shared" si="99"/>
        <v>-3.188770883699843E-3</v>
      </c>
      <c r="DA25" s="391">
        <f t="shared" si="99"/>
        <v>3.3218462118225212E-2</v>
      </c>
      <c r="DB25" s="391">
        <f t="shared" si="99"/>
        <v>4.1598744034262891E-2</v>
      </c>
      <c r="DC25" s="391">
        <f t="shared" si="99"/>
        <v>3.8955345597878388E-2</v>
      </c>
      <c r="DD25" s="391">
        <f t="shared" si="99"/>
        <v>4.4433533969741701E-2</v>
      </c>
      <c r="DE25" s="391">
        <f t="shared" si="99"/>
        <v>0.11313431253342321</v>
      </c>
      <c r="DF25" s="391">
        <f t="shared" si="99"/>
        <v>0.10929002365042129</v>
      </c>
      <c r="DG25" s="391">
        <f t="shared" si="99"/>
        <v>0.10529158947479833</v>
      </c>
      <c r="DH25" s="391">
        <f t="shared" si="99"/>
        <v>0.1199951817919318</v>
      </c>
      <c r="DI25" s="391">
        <f t="shared" si="99"/>
        <v>4.2976956191459692E-2</v>
      </c>
      <c r="DJ25" s="391">
        <f t="shared" si="99"/>
        <v>3.7738588202366419E-2</v>
      </c>
      <c r="DK25" s="391">
        <f t="shared" si="99"/>
        <v>2.1198164354303106E-2</v>
      </c>
      <c r="DL25" s="391">
        <f t="shared" si="99"/>
        <v>4.3246519851092291E-3</v>
      </c>
      <c r="DM25" s="391">
        <f t="shared" si="99"/>
        <v>-5.1165216587617524E-3</v>
      </c>
      <c r="DN25" s="391">
        <f t="shared" si="99"/>
        <v>-3.1571443607544269E-3</v>
      </c>
      <c r="DO25" s="391">
        <f t="shared" si="99"/>
        <v>-2.6287420924281379E-3</v>
      </c>
      <c r="DP25" s="391">
        <f t="shared" si="99"/>
        <v>-2.0995248531520017E-2</v>
      </c>
      <c r="DQ25" s="391">
        <f t="shared" si="99"/>
        <v>-5.8668629994003574E-2</v>
      </c>
      <c r="DR25" s="391">
        <f t="shared" si="99"/>
        <v>-7.8306069541097645E-2</v>
      </c>
      <c r="DS25" s="391">
        <f t="shared" si="99"/>
        <v>-6.5792688254990295E-2</v>
      </c>
      <c r="DT25" s="391">
        <f t="shared" si="99"/>
        <v>-7.6035351078935998E-2</v>
      </c>
      <c r="DU25" s="391">
        <f t="shared" si="99"/>
        <v>3.6326088369220688E-3</v>
      </c>
      <c r="DV25" s="391">
        <f t="shared" si="99"/>
        <v>4.7096968479107826E-2</v>
      </c>
      <c r="DW25" s="391">
        <f t="shared" si="99"/>
        <v>9.4261656584962994E-2</v>
      </c>
      <c r="DX25" s="391">
        <f t="shared" si="99"/>
        <v>9.1045097311095224E-2</v>
      </c>
      <c r="DY25" s="391">
        <f t="shared" si="99"/>
        <v>0.10468531787478974</v>
      </c>
      <c r="DZ25" s="391">
        <f t="shared" si="99"/>
        <v>0.11418090484291987</v>
      </c>
      <c r="EA25" s="391">
        <f t="shared" si="99"/>
        <v>0.1255359359832724</v>
      </c>
      <c r="EB25" s="391">
        <f t="shared" si="99"/>
        <v>0.13540070084857359</v>
      </c>
      <c r="EC25" s="391">
        <f t="shared" si="99"/>
        <v>0.14818205665814821</v>
      </c>
      <c r="ED25" s="391">
        <f t="shared" si="99"/>
        <v>0.16290802261316828</v>
      </c>
      <c r="EE25" s="391">
        <f t="shared" ref="EE25:EE26" si="100">EE30/DS30-1</f>
        <v>0.15158677267937248</v>
      </c>
      <c r="EF25" s="391">
        <f t="shared" ref="EF25:EF26" si="101">EF30/DT30-1</f>
        <v>0.15034690704086318</v>
      </c>
      <c r="EG25" s="391">
        <f t="shared" ref="EG25:EG26" si="102">EG30/DU30-1</f>
        <v>0.12978740855657911</v>
      </c>
      <c r="EH25" s="391">
        <f t="shared" ref="EH25:EJ26" si="103">EH30/DV30-1</f>
        <v>9.9401131312875979E-2</v>
      </c>
      <c r="EI25" s="423">
        <f t="shared" si="103"/>
        <v>5.8048979464761619E-2</v>
      </c>
      <c r="EJ25" s="423">
        <f t="shared" si="103"/>
        <v>4.6261379537820169E-2</v>
      </c>
    </row>
    <row r="26" spans="1:152">
      <c r="A26" s="373" t="s">
        <v>439</v>
      </c>
      <c r="B26" s="137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90"/>
      <c r="CS26" s="390"/>
      <c r="CT26" s="499">
        <f>CT31/CH31-1</f>
        <v>-2.7529915836949859E-2</v>
      </c>
      <c r="CU26" s="391">
        <f t="shared" ref="CU26:ED26" si="104">CU31/CI31-1</f>
        <v>-3.8297430642492913E-2</v>
      </c>
      <c r="CV26" s="391">
        <f t="shared" si="104"/>
        <v>-5.0117296973924419E-2</v>
      </c>
      <c r="CW26" s="391">
        <f t="shared" si="104"/>
        <v>-4.9506861938301228E-2</v>
      </c>
      <c r="CX26" s="391">
        <f t="shared" si="104"/>
        <v>-8.4359888933698612E-2</v>
      </c>
      <c r="CY26" s="391">
        <f t="shared" si="104"/>
        <v>-4.5132203126640236E-2</v>
      </c>
      <c r="CZ26" s="391">
        <f t="shared" si="104"/>
        <v>-5.0315164718971017E-2</v>
      </c>
      <c r="DA26" s="391">
        <f t="shared" si="104"/>
        <v>-3.5907064069467309E-2</v>
      </c>
      <c r="DB26" s="391">
        <f t="shared" si="104"/>
        <v>-3.1930317655118112E-2</v>
      </c>
      <c r="DC26" s="391">
        <f t="shared" si="104"/>
        <v>-2.9237970101033017E-2</v>
      </c>
      <c r="DD26" s="391">
        <f t="shared" si="104"/>
        <v>-1.7547675906682159E-2</v>
      </c>
      <c r="DE26" s="391">
        <f t="shared" si="104"/>
        <v>9.8189817546834313E-4</v>
      </c>
      <c r="DF26" s="391">
        <f t="shared" si="104"/>
        <v>-2.0662353447818527E-2</v>
      </c>
      <c r="DG26" s="391">
        <f t="shared" si="104"/>
        <v>-2.1551926819149969E-2</v>
      </c>
      <c r="DH26" s="391">
        <f t="shared" si="104"/>
        <v>1.6513328615239686E-3</v>
      </c>
      <c r="DI26" s="391">
        <f t="shared" si="104"/>
        <v>-7.1937377523998425E-2</v>
      </c>
      <c r="DJ26" s="391">
        <f t="shared" si="104"/>
        <v>-5.126644414443593E-2</v>
      </c>
      <c r="DK26" s="391">
        <f t="shared" si="104"/>
        <v>-6.8139873382512706E-2</v>
      </c>
      <c r="DL26" s="391">
        <f t="shared" si="104"/>
        <v>-7.2889873528284799E-2</v>
      </c>
      <c r="DM26" s="391">
        <f t="shared" si="104"/>
        <v>-7.5219084712755513E-2</v>
      </c>
      <c r="DN26" s="391">
        <f t="shared" si="104"/>
        <v>-6.9045596721530211E-2</v>
      </c>
      <c r="DO26" s="391">
        <f t="shared" si="104"/>
        <v>-7.3579700334849174E-2</v>
      </c>
      <c r="DP26" s="391">
        <f t="shared" si="104"/>
        <v>-9.5643163412346022E-2</v>
      </c>
      <c r="DQ26" s="391">
        <f t="shared" si="104"/>
        <v>-0.11770816869831979</v>
      </c>
      <c r="DR26" s="391">
        <f t="shared" si="104"/>
        <v>-0.14134363524807347</v>
      </c>
      <c r="DS26" s="391">
        <f t="shared" si="104"/>
        <v>-0.13784752436677516</v>
      </c>
      <c r="DT26" s="391">
        <f t="shared" si="104"/>
        <v>-0.1592086669806877</v>
      </c>
      <c r="DU26" s="391">
        <f t="shared" si="104"/>
        <v>-8.1348200709579377E-2</v>
      </c>
      <c r="DV26" s="391">
        <f t="shared" si="104"/>
        <v>-4.2520093336790299E-2</v>
      </c>
      <c r="DW26" s="391">
        <f t="shared" si="104"/>
        <v>4.2249801954055144E-3</v>
      </c>
      <c r="DX26" s="391">
        <f t="shared" si="104"/>
        <v>9.7163865546219252E-3</v>
      </c>
      <c r="DY26" s="391">
        <f t="shared" si="104"/>
        <v>2.1847854698604952E-2</v>
      </c>
      <c r="DZ26" s="391">
        <f t="shared" si="104"/>
        <v>2.8841111693759913E-2</v>
      </c>
      <c r="EA26" s="391">
        <f t="shared" si="104"/>
        <v>4.5514686424980022E-2</v>
      </c>
      <c r="EB26" s="391">
        <f t="shared" si="104"/>
        <v>5.3130929791271431E-2</v>
      </c>
      <c r="EC26" s="391">
        <f t="shared" si="104"/>
        <v>7.1132023249377285E-2</v>
      </c>
      <c r="ED26" s="391">
        <f t="shared" si="104"/>
        <v>0.103117166957583</v>
      </c>
      <c r="EE26" s="391">
        <f t="shared" si="100"/>
        <v>0.11359558188670271</v>
      </c>
      <c r="EF26" s="391">
        <f t="shared" si="101"/>
        <v>0.1109052636093748</v>
      </c>
      <c r="EG26" s="391">
        <f t="shared" si="102"/>
        <v>0.1021046383850035</v>
      </c>
      <c r="EH26" s="391">
        <f t="shared" si="103"/>
        <v>7.7985377741673467E-2</v>
      </c>
      <c r="EI26" s="423">
        <f t="shared" si="103"/>
        <v>4.4973363094257257E-2</v>
      </c>
      <c r="EJ26" s="423">
        <f t="shared" si="103"/>
        <v>3.281771631843422E-2</v>
      </c>
    </row>
    <row r="27" spans="1:152">
      <c r="A27" s="373" t="s">
        <v>440</v>
      </c>
      <c r="B27" s="137"/>
      <c r="CH27" s="392">
        <v>-3.3514900672448292E-2</v>
      </c>
      <c r="CI27" s="392">
        <v>-2.3006953279639513E-2</v>
      </c>
      <c r="CJ27" s="392">
        <v>9.738453195237062E-4</v>
      </c>
      <c r="CK27" s="392">
        <v>3.567803922921164E-3</v>
      </c>
      <c r="CL27" s="392">
        <v>-1.4290228611826519E-2</v>
      </c>
      <c r="CM27" s="392">
        <v>-5.179791743529142E-2</v>
      </c>
      <c r="CN27" s="392">
        <v>-3.1321520923270674E-2</v>
      </c>
      <c r="CO27" s="392">
        <v>-6.4066274572129017E-2</v>
      </c>
      <c r="CP27" s="392">
        <v>-7.2882895751766472E-2</v>
      </c>
      <c r="CQ27" s="392">
        <v>-7.2384914638959366E-2</v>
      </c>
      <c r="CR27" s="392">
        <v>-6.6739006151668764E-2</v>
      </c>
      <c r="CS27" s="392">
        <v>-6.9200368248381258E-2</v>
      </c>
      <c r="CT27" s="500">
        <v>-2.7567505950715807E-2</v>
      </c>
      <c r="CU27" s="392">
        <v>-3.8243633266909653E-2</v>
      </c>
      <c r="CV27" s="392">
        <v>-5.0191728689507401E-2</v>
      </c>
      <c r="CW27" s="392">
        <v>-4.9506861938301193E-2</v>
      </c>
      <c r="CX27" s="392">
        <v>-8.4359888933698557E-2</v>
      </c>
      <c r="CY27" s="392">
        <v>-4.5132203126639951E-2</v>
      </c>
      <c r="CZ27" s="392">
        <v>-5.0326261360570376E-2</v>
      </c>
      <c r="DA27" s="392">
        <v>-3.5897962610529181E-2</v>
      </c>
      <c r="DB27" s="392">
        <v>-3.1859292158003143E-2</v>
      </c>
      <c r="DC27" s="392">
        <v>-2.9249083924934131E-2</v>
      </c>
      <c r="DD27" s="392">
        <v>-1.3724242428747584E-2</v>
      </c>
      <c r="DE27" s="392">
        <v>3.5812187711366976E-3</v>
      </c>
      <c r="DF27" s="392">
        <v>-2.0624496410158396E-2</v>
      </c>
      <c r="DG27" s="392">
        <v>-2.1606657871942898E-2</v>
      </c>
      <c r="DH27" s="392">
        <v>1.7298272581014874E-3</v>
      </c>
      <c r="DI27" s="392">
        <v>-7.1937377523998536E-2</v>
      </c>
      <c r="DJ27" s="392">
        <v>-5.126644414443593E-2</v>
      </c>
      <c r="DK27" s="392">
        <v>-6.8139873382512955E-2</v>
      </c>
      <c r="DL27" s="392">
        <v>-7.2889873528285368E-2</v>
      </c>
      <c r="DM27" s="392">
        <v>-7.5219084712755652E-2</v>
      </c>
      <c r="DN27" s="392">
        <v>-6.9045596721530642E-2</v>
      </c>
      <c r="DO27" s="392">
        <v>-7.3579700334848785E-2</v>
      </c>
      <c r="DP27" s="392">
        <v>-9.9149026938306462E-2</v>
      </c>
      <c r="DQ27" s="392">
        <v>-0.11999334431300562</v>
      </c>
      <c r="DR27" s="392">
        <v>-0.14134363524807345</v>
      </c>
      <c r="DS27" s="392">
        <v>-0.13784752436677519</v>
      </c>
      <c r="DT27" s="392">
        <v>-0.15920866698068764</v>
      </c>
      <c r="DU27" s="392">
        <v>-8.1348200709579085E-2</v>
      </c>
      <c r="DV27" s="392">
        <v>-4.2520093336790264E-2</v>
      </c>
      <c r="DW27" s="392">
        <v>4.2249801954054268E-3</v>
      </c>
      <c r="DX27" s="392">
        <v>9.7163865546219755E-3</v>
      </c>
      <c r="DY27" s="392">
        <v>2.1890794959375029E-2</v>
      </c>
      <c r="DZ27" s="392">
        <v>2.8841111693759889E-2</v>
      </c>
      <c r="EA27" s="392">
        <v>4.5458572215033112E-2</v>
      </c>
      <c r="EB27" s="392">
        <v>5.3021114816280794E-2</v>
      </c>
      <c r="EC27" s="392">
        <v>7.1132023249377271E-2</v>
      </c>
      <c r="ED27" s="392">
        <v>0.10311716695758411</v>
      </c>
      <c r="EE27" s="392">
        <v>0.11359558188670332</v>
      </c>
      <c r="EF27" s="392">
        <v>0.11090526360937471</v>
      </c>
      <c r="EG27" s="392">
        <v>0.102104638385003</v>
      </c>
      <c r="EH27" s="392">
        <v>7.7985377741673495E-2</v>
      </c>
      <c r="EI27" s="392">
        <v>4.4973363094257146E-2</v>
      </c>
      <c r="EJ27" s="428">
        <v>3.2817716318434192E-2</v>
      </c>
    </row>
    <row r="28" spans="1:152">
      <c r="A28" s="373" t="s">
        <v>441</v>
      </c>
      <c r="B28" s="137"/>
      <c r="CH28" s="392">
        <v>8.2051803955361501E-3</v>
      </c>
      <c r="CI28" s="392">
        <v>1.8563817314590093E-2</v>
      </c>
      <c r="CJ28" s="392">
        <v>2.3493405901442554E-2</v>
      </c>
      <c r="CK28" s="392">
        <v>1.6340352955847959E-2</v>
      </c>
      <c r="CL28" s="392">
        <v>5.8958877301588282E-3</v>
      </c>
      <c r="CM28" s="392">
        <v>-4.7528035597663373E-3</v>
      </c>
      <c r="CN28" s="392">
        <v>6.412646583826339E-3</v>
      </c>
      <c r="CO28" s="392">
        <v>-1.0018446634353226E-2</v>
      </c>
      <c r="CP28" s="392">
        <v>-1.0987572067528723E-2</v>
      </c>
      <c r="CQ28" s="392">
        <v>6.07334768859015E-3</v>
      </c>
      <c r="CR28" s="392">
        <v>2.7436511107803024E-2</v>
      </c>
      <c r="CS28" s="392">
        <v>7.3272826696688456E-4</v>
      </c>
      <c r="CT28" s="501">
        <v>-8.8879815013812244E-3</v>
      </c>
      <c r="CU28" s="393">
        <v>-7.6466710878190861E-3</v>
      </c>
      <c r="CV28" s="393">
        <v>-1.4353510682243095E-2</v>
      </c>
      <c r="CW28" s="393">
        <v>-1.1921551990011006E-3</v>
      </c>
      <c r="CX28" s="393">
        <v>3.1292067235920311E-2</v>
      </c>
      <c r="CY28" s="393">
        <v>4.0600177089335776E-2</v>
      </c>
      <c r="CZ28" s="393">
        <v>4.7137490476870533E-2</v>
      </c>
      <c r="DA28" s="393">
        <v>6.9116424728754386E-2</v>
      </c>
      <c r="DB28" s="393">
        <v>7.3458036192266041E-2</v>
      </c>
      <c r="DC28" s="393">
        <v>6.8204429522812512E-2</v>
      </c>
      <c r="DD28" s="393">
        <v>5.8157776398489285E-2</v>
      </c>
      <c r="DE28" s="393">
        <v>0.10955309376228652</v>
      </c>
      <c r="DF28" s="393">
        <v>0.12991452006057944</v>
      </c>
      <c r="DG28" s="393">
        <v>0.12689824734674121</v>
      </c>
      <c r="DH28" s="393">
        <v>0.11826535453383033</v>
      </c>
      <c r="DI28" s="393">
        <v>0.11491433371545823</v>
      </c>
      <c r="DJ28" s="393">
        <v>8.9005032346802349E-2</v>
      </c>
      <c r="DK28" s="393">
        <v>8.9338037736816076E-2</v>
      </c>
      <c r="DL28" s="393">
        <v>7.7214525513394583E-2</v>
      </c>
      <c r="DM28" s="393">
        <v>7.0102563053993885E-2</v>
      </c>
      <c r="DN28" s="393">
        <v>6.5888452360776201E-2</v>
      </c>
      <c r="DO28" s="393">
        <v>7.0950958242420703E-2</v>
      </c>
      <c r="DP28" s="393">
        <v>7.8153778406786445E-2</v>
      </c>
      <c r="DQ28" s="393">
        <v>6.1324714319002063E-2</v>
      </c>
      <c r="DR28" s="393">
        <v>6.3037565706975815E-2</v>
      </c>
      <c r="DS28" s="393">
        <v>7.2054836111784926E-2</v>
      </c>
      <c r="DT28" s="393">
        <v>8.3173315901751643E-2</v>
      </c>
      <c r="DU28" s="393">
        <v>8.4980809546501168E-2</v>
      </c>
      <c r="DV28" s="393">
        <v>8.9617061815898097E-2</v>
      </c>
      <c r="DW28" s="393">
        <v>9.0036676389557563E-2</v>
      </c>
      <c r="DX28" s="393">
        <v>8.1328710756473244E-2</v>
      </c>
      <c r="DY28" s="393">
        <v>8.2794522915414712E-2</v>
      </c>
      <c r="DZ28" s="393">
        <v>8.5339793149159973E-2</v>
      </c>
      <c r="EA28" s="393">
        <v>8.0077363768239276E-2</v>
      </c>
      <c r="EB28" s="393">
        <v>8.2379586032292784E-2</v>
      </c>
      <c r="EC28" s="393">
        <v>7.7050033408770952E-2</v>
      </c>
      <c r="ED28" s="393">
        <v>5.9790855655584174E-2</v>
      </c>
      <c r="EE28" s="393">
        <v>3.799119079266914E-2</v>
      </c>
      <c r="EF28" s="393">
        <v>3.9441643431488475E-2</v>
      </c>
      <c r="EG28" s="393">
        <v>2.7682770171575652E-2</v>
      </c>
      <c r="EH28" s="393">
        <v>2.1415753571202501E-2</v>
      </c>
      <c r="EI28" s="427">
        <v>1.3075616370504466E-2</v>
      </c>
      <c r="EJ28" s="427">
        <v>1.344366321938599E-2</v>
      </c>
    </row>
    <row r="29" spans="1:152">
      <c r="A29" s="376"/>
      <c r="B29" s="137"/>
      <c r="CT29" s="502"/>
    </row>
    <row r="30" spans="1:152">
      <c r="A30" s="373" t="s">
        <v>442</v>
      </c>
      <c r="B30" s="137"/>
      <c r="CH30" s="394">
        <v>101.462018697058</v>
      </c>
      <c r="CI30" s="395">
        <v>103.45369637790785</v>
      </c>
      <c r="CJ30" s="395">
        <v>107.13468077191915</v>
      </c>
      <c r="CK30" s="395">
        <v>107.3428073189814</v>
      </c>
      <c r="CL30" s="395">
        <v>106.84701644171244</v>
      </c>
      <c r="CM30" s="395">
        <v>102.77701631865961</v>
      </c>
      <c r="CN30" s="395">
        <v>105.27434717419119</v>
      </c>
      <c r="CO30" s="395">
        <v>101.93139026652176</v>
      </c>
      <c r="CP30" s="395">
        <v>100.63553042759357</v>
      </c>
      <c r="CQ30" s="395">
        <v>100.57296350964693</v>
      </c>
      <c r="CR30" s="395">
        <v>100.37238015981416</v>
      </c>
      <c r="CS30" s="395">
        <v>96.634818925232608</v>
      </c>
      <c r="CT30" s="503">
        <v>97.775287302522102</v>
      </c>
      <c r="CU30" s="395">
        <v>98.706174764503956</v>
      </c>
      <c r="CV30" s="395">
        <v>100.21964715647955</v>
      </c>
      <c r="CW30" s="395">
        <v>101.90063249115022</v>
      </c>
      <c r="CX30" s="395">
        <v>101.17687802424406</v>
      </c>
      <c r="CY30" s="395">
        <v>102.311228204667</v>
      </c>
      <c r="CZ30" s="395">
        <v>104.93865140112162</v>
      </c>
      <c r="DA30" s="395">
        <v>105.31739429274825</v>
      </c>
      <c r="DB30" s="395">
        <v>104.8218420986033</v>
      </c>
      <c r="DC30" s="395">
        <v>104.49081806096802</v>
      </c>
      <c r="DD30" s="395">
        <v>104.8322797232691</v>
      </c>
      <c r="DE30" s="395">
        <v>107.56753273113064</v>
      </c>
      <c r="DF30" s="395">
        <v>108.46115076424148</v>
      </c>
      <c r="DG30" s="395">
        <v>109.09910479643581</v>
      </c>
      <c r="DH30" s="395">
        <v>112.24552193614457</v>
      </c>
      <c r="DI30" s="395">
        <v>106.28001150960441</v>
      </c>
      <c r="DJ30" s="395">
        <v>104.99515055960207</v>
      </c>
      <c r="DK30" s="395">
        <v>104.48003843544014</v>
      </c>
      <c r="DL30" s="395">
        <v>105.39247454821816</v>
      </c>
      <c r="DM30" s="395">
        <v>104.77853556380505</v>
      </c>
      <c r="DN30" s="395">
        <v>104.4909044109378</v>
      </c>
      <c r="DO30" s="395">
        <v>104.21613864925891</v>
      </c>
      <c r="DP30" s="395">
        <v>102.63129995635323</v>
      </c>
      <c r="DQ30" s="395">
        <v>101.25669295396007</v>
      </c>
      <c r="DR30" s="395">
        <v>99.967984349989308</v>
      </c>
      <c r="DS30" s="395">
        <v>101.92118140566539</v>
      </c>
      <c r="DT30" s="395">
        <v>103.7108942686914</v>
      </c>
      <c r="DU30" s="395">
        <v>106.66608521860238</v>
      </c>
      <c r="DV30" s="395">
        <v>109.94010385596683</v>
      </c>
      <c r="DW30" s="395">
        <v>114.32849993842534</v>
      </c>
      <c r="DX30" s="395">
        <v>114.9879426493178</v>
      </c>
      <c r="DY30" s="395">
        <v>115.74730986575695</v>
      </c>
      <c r="DZ30" s="395">
        <v>116.42177042443372</v>
      </c>
      <c r="EA30" s="395">
        <v>117.29900915915611</v>
      </c>
      <c r="EB30" s="395">
        <v>116.52764989944365</v>
      </c>
      <c r="EC30" s="395">
        <v>116.26111796628049</v>
      </c>
      <c r="ED30" s="395">
        <v>116.25357100507023</v>
      </c>
      <c r="EE30" s="395">
        <v>117.37108436261907</v>
      </c>
      <c r="EF30" s="395">
        <v>119.30350644843115</v>
      </c>
      <c r="EG30" s="395">
        <v>120.51</v>
      </c>
      <c r="EH30" s="395">
        <v>120.868274555905</v>
      </c>
      <c r="EI30" s="385">
        <v>120.965152683588</v>
      </c>
      <c r="EJ30" s="385">
        <v>120.307443506491</v>
      </c>
    </row>
    <row r="31" spans="1:152" ht="15.75" thickBot="1">
      <c r="A31" s="373" t="s">
        <v>443</v>
      </c>
      <c r="CH31" s="394">
        <v>43.178706146151953</v>
      </c>
      <c r="CI31" s="394">
        <v>43.672546313419232</v>
      </c>
      <c r="CJ31" s="394">
        <v>44.626562695537721</v>
      </c>
      <c r="CK31" s="394">
        <v>44.733287188881015</v>
      </c>
      <c r="CL31" s="394">
        <v>44.399754424068838</v>
      </c>
      <c r="CM31" s="394">
        <v>42.559971563708316</v>
      </c>
      <c r="CN31" s="394">
        <v>43.25</v>
      </c>
      <c r="CO31" s="394">
        <v>42.61</v>
      </c>
      <c r="CP31" s="394">
        <v>42.32</v>
      </c>
      <c r="CQ31" s="394">
        <v>42.02</v>
      </c>
      <c r="CR31" s="396">
        <v>41.52</v>
      </c>
      <c r="CS31" s="396">
        <v>40.909999999999997</v>
      </c>
      <c r="CT31" s="504">
        <v>41.99</v>
      </c>
      <c r="CU31" s="396">
        <v>42</v>
      </c>
      <c r="CV31" s="396">
        <v>42.39</v>
      </c>
      <c r="CW31" s="396">
        <v>42.518682515974703</v>
      </c>
      <c r="CX31" s="396">
        <v>40.654196072170897</v>
      </c>
      <c r="CY31" s="396">
        <v>40.639146282031</v>
      </c>
      <c r="CZ31" s="396">
        <v>41.073869125904501</v>
      </c>
      <c r="DA31" s="396">
        <v>41.08</v>
      </c>
      <c r="DB31" s="396">
        <v>40.9687089568354</v>
      </c>
      <c r="DC31" s="396">
        <v>40.791420496354597</v>
      </c>
      <c r="DD31" s="396">
        <v>40.791420496354561</v>
      </c>
      <c r="DE31" s="396">
        <v>40.950169454358402</v>
      </c>
      <c r="DF31" s="397">
        <v>41.1223877787261</v>
      </c>
      <c r="DG31" s="397">
        <v>41.094819073595701</v>
      </c>
      <c r="DH31" s="397">
        <v>42.46</v>
      </c>
      <c r="DI31" s="397">
        <v>39.46</v>
      </c>
      <c r="DJ31" s="397">
        <v>38.57</v>
      </c>
      <c r="DK31" s="397">
        <v>37.869999999999997</v>
      </c>
      <c r="DL31" s="397">
        <v>38.08</v>
      </c>
      <c r="DM31" s="396">
        <v>37.99</v>
      </c>
      <c r="DN31" s="396">
        <v>38.14</v>
      </c>
      <c r="DO31" s="396">
        <v>37.79</v>
      </c>
      <c r="DP31" s="394">
        <v>36.89</v>
      </c>
      <c r="DQ31" s="394">
        <v>36.130000000000003</v>
      </c>
      <c r="DR31" s="394">
        <v>35.31</v>
      </c>
      <c r="DS31" s="394">
        <v>35.43</v>
      </c>
      <c r="DT31" s="394">
        <v>35.700000000000003</v>
      </c>
      <c r="DU31" s="394">
        <v>36.25</v>
      </c>
      <c r="DV31" s="394">
        <v>36.93</v>
      </c>
      <c r="DW31" s="394">
        <v>38.03</v>
      </c>
      <c r="DX31" s="394">
        <v>38.450000000000003</v>
      </c>
      <c r="DY31" s="394">
        <v>38.82</v>
      </c>
      <c r="DZ31" s="394">
        <v>39.24</v>
      </c>
      <c r="EA31" s="394">
        <v>39.51</v>
      </c>
      <c r="EB31" s="394">
        <v>38.85</v>
      </c>
      <c r="EC31" s="394">
        <v>38.700000000000003</v>
      </c>
      <c r="ED31" s="385">
        <v>38.951067165272256</v>
      </c>
      <c r="EE31" s="385">
        <v>39.454691466245876</v>
      </c>
      <c r="EF31" s="385">
        <v>39.659317910854682</v>
      </c>
      <c r="EG31" s="385">
        <v>39.951293141456375</v>
      </c>
      <c r="EH31" s="385">
        <v>39.81</v>
      </c>
      <c r="EI31" s="385">
        <v>39.740336998474604</v>
      </c>
      <c r="EJ31" s="385">
        <v>39.711841192443799</v>
      </c>
      <c r="EK31" s="426">
        <v>39.1836077442602</v>
      </c>
    </row>
    <row r="32" spans="1:152">
      <c r="CT32" s="502"/>
    </row>
    <row r="33" spans="1:141">
      <c r="CT33" s="502"/>
    </row>
    <row r="34" spans="1:141">
      <c r="A34" s="382" t="s">
        <v>421</v>
      </c>
      <c r="CH34" s="152">
        <v>2020</v>
      </c>
      <c r="CI34" s="151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505">
        <v>2021</v>
      </c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>
        <v>2022</v>
      </c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>
        <v>2023</v>
      </c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>
        <v>2024</v>
      </c>
      <c r="EE34" s="146"/>
      <c r="EF34" s="146"/>
      <c r="EG34" s="146"/>
      <c r="EH34" s="146"/>
    </row>
    <row r="35" spans="1:141">
      <c r="A35" s="375"/>
      <c r="CH35" s="146"/>
      <c r="CI35" s="146" t="s">
        <v>249</v>
      </c>
      <c r="CJ35" s="146">
        <v>3</v>
      </c>
      <c r="CK35" s="146"/>
      <c r="CL35" s="136"/>
      <c r="CM35" s="146">
        <v>6</v>
      </c>
      <c r="CN35" s="146"/>
      <c r="CO35" s="146"/>
      <c r="CP35" s="146">
        <v>9</v>
      </c>
      <c r="CQ35" s="146"/>
      <c r="CR35" s="146"/>
      <c r="CS35" s="146">
        <v>12</v>
      </c>
      <c r="CT35" s="505"/>
      <c r="CU35" s="515" t="s">
        <v>4</v>
      </c>
      <c r="CV35" s="243"/>
      <c r="CW35" s="243"/>
      <c r="CX35" s="515" t="s">
        <v>1</v>
      </c>
      <c r="CY35" s="224"/>
      <c r="CZ35" s="388"/>
      <c r="DA35" s="515" t="s">
        <v>2</v>
      </c>
      <c r="DB35" s="513"/>
      <c r="DC35" s="514"/>
      <c r="DD35" s="515" t="s">
        <v>3</v>
      </c>
      <c r="DE35" s="224"/>
      <c r="DF35" s="388"/>
      <c r="DG35" s="515" t="s">
        <v>4</v>
      </c>
      <c r="DH35" s="243"/>
      <c r="DI35" s="243"/>
      <c r="DJ35" s="515" t="s">
        <v>1</v>
      </c>
      <c r="DK35" s="224"/>
      <c r="DL35" s="388"/>
      <c r="DM35" s="515" t="s">
        <v>2</v>
      </c>
      <c r="DN35" s="513"/>
      <c r="DO35" s="514"/>
      <c r="DP35" s="515" t="s">
        <v>3</v>
      </c>
      <c r="DQ35" s="224"/>
      <c r="DR35" s="224"/>
      <c r="DS35" s="515" t="s">
        <v>4</v>
      </c>
      <c r="DT35" s="243"/>
      <c r="DU35" s="243"/>
      <c r="DV35" s="515" t="s">
        <v>1</v>
      </c>
      <c r="DW35" s="224"/>
      <c r="DX35" s="388"/>
      <c r="DY35" s="515" t="s">
        <v>2</v>
      </c>
      <c r="DZ35" s="513"/>
      <c r="EA35" s="514"/>
      <c r="EB35" s="515" t="s">
        <v>3</v>
      </c>
      <c r="EC35" s="224"/>
      <c r="ED35" s="224"/>
      <c r="EE35" s="515" t="s">
        <v>4</v>
      </c>
      <c r="EF35" s="243"/>
      <c r="EG35" s="243"/>
      <c r="EH35" s="515" t="s">
        <v>1</v>
      </c>
      <c r="EI35" s="224"/>
      <c r="EJ35" s="388"/>
      <c r="EK35" s="146">
        <v>8</v>
      </c>
    </row>
    <row r="36" spans="1:141">
      <c r="A36" s="383" t="s">
        <v>444</v>
      </c>
      <c r="B36" s="142"/>
      <c r="CH36" s="398">
        <v>-6.7673054183012727E-4</v>
      </c>
      <c r="CI36" s="398">
        <v>1.0963700213015265E-3</v>
      </c>
      <c r="CJ36" s="398">
        <v>1.0788440008021138E-3</v>
      </c>
      <c r="CK36" s="398">
        <v>5.2524865594815004E-4</v>
      </c>
      <c r="CL36" s="398">
        <v>5.3760717664785905E-4</v>
      </c>
      <c r="CM36" s="398">
        <v>-1.2564575936795796E-3</v>
      </c>
      <c r="CN36" s="402">
        <v>-1.5980634887444339E-3</v>
      </c>
      <c r="CO36" s="402">
        <v>1.1110001757492383E-3</v>
      </c>
      <c r="CP36" s="402">
        <v>4.0486146735881226E-3</v>
      </c>
      <c r="CQ36" s="398">
        <v>5.8830411292951192E-3</v>
      </c>
      <c r="CR36" s="398">
        <v>6.9938295102851822E-3</v>
      </c>
      <c r="CS36" s="398">
        <v>5.5506250290701855E-3</v>
      </c>
      <c r="CT36" s="516">
        <v>5.0736695267672013E-3</v>
      </c>
      <c r="CU36" s="401">
        <v>4.6709997888769563E-3</v>
      </c>
      <c r="CV36" s="401">
        <v>4.2037410435321757E-3</v>
      </c>
      <c r="CW36" s="401">
        <v>4.3720743970687296E-3</v>
      </c>
      <c r="CX36" s="401">
        <v>4.4751916709746993E-3</v>
      </c>
      <c r="CY36" s="401">
        <v>4.2684508940166559E-3</v>
      </c>
      <c r="CZ36" s="401">
        <v>4.3966697634255014E-3</v>
      </c>
      <c r="DA36" s="401">
        <v>4.2250779329627173E-3</v>
      </c>
      <c r="DB36" s="401">
        <v>4.1251575820880904E-3</v>
      </c>
      <c r="DC36" s="401">
        <v>4.1112780267010219E-3</v>
      </c>
      <c r="DD36" s="401">
        <v>4.2159004783376393E-3</v>
      </c>
      <c r="DE36" s="401">
        <v>4.1681696862568094E-3</v>
      </c>
      <c r="DF36" s="401">
        <v>4.0802729338247704E-3</v>
      </c>
      <c r="DG36" s="401">
        <v>1.5171960914584718E-3</v>
      </c>
      <c r="DH36" s="401">
        <v>-1.1370770635557741E-2</v>
      </c>
      <c r="DI36" s="401">
        <v>-4.39890809124436E-2</v>
      </c>
      <c r="DJ36" s="401">
        <v>-1.8320752978981402E-2</v>
      </c>
      <c r="DK36" s="401">
        <v>-2.0409345870209039E-4</v>
      </c>
      <c r="DL36" s="401">
        <v>-4.7052460293416209E-3</v>
      </c>
      <c r="DM36" s="401">
        <v>-5.7330472993792026E-3</v>
      </c>
      <c r="DN36" s="401">
        <v>-1.7727895864727079E-2</v>
      </c>
      <c r="DO36" s="401">
        <v>-2.9567124210922856E-2</v>
      </c>
      <c r="DP36" s="401">
        <v>-3.7167401863458195E-3</v>
      </c>
      <c r="DQ36" s="401">
        <v>-9.9208562459049583E-4</v>
      </c>
      <c r="DR36" s="401">
        <v>-4.0791403963654441E-3</v>
      </c>
      <c r="DS36" s="401">
        <v>-4.713390742756003E-3</v>
      </c>
      <c r="DT36" s="401">
        <v>1.4519509077668728E-3</v>
      </c>
      <c r="DU36" s="401">
        <v>1.4756558828772184E-2</v>
      </c>
      <c r="DV36" s="401">
        <v>1.6624732477700025E-2</v>
      </c>
      <c r="DW36" s="401">
        <v>1.3373538823749229E-2</v>
      </c>
      <c r="DX36" s="401">
        <v>5.0484745085094766E-3</v>
      </c>
      <c r="DY36" s="401">
        <v>-1.6263382850067625E-3</v>
      </c>
      <c r="DZ36" s="401">
        <v>7.5286085015674993E-3</v>
      </c>
      <c r="EA36" s="401">
        <v>1.0845709647166499E-2</v>
      </c>
      <c r="EB36" s="401">
        <v>9.6223304219263863E-3</v>
      </c>
      <c r="EC36" s="401">
        <v>5.8982247054175704E-3</v>
      </c>
      <c r="ED36" s="401">
        <v>1.6622335603292782E-2</v>
      </c>
      <c r="EE36" s="401">
        <v>1.0818154450312353E-2</v>
      </c>
      <c r="EF36" s="401">
        <v>1.1801478537680219E-2</v>
      </c>
      <c r="EG36" s="401">
        <v>6.5937845185778917E-3</v>
      </c>
      <c r="EH36" s="401">
        <v>4.3176043835127503E-3</v>
      </c>
      <c r="EI36" s="308">
        <v>7.2856793843388444E-3</v>
      </c>
      <c r="EJ36" s="308">
        <v>6.2238903813393604E-3</v>
      </c>
      <c r="EK36" s="308">
        <v>6.6E-3</v>
      </c>
    </row>
    <row r="37" spans="1:141">
      <c r="A37" s="383" t="s">
        <v>445</v>
      </c>
      <c r="B37" s="145"/>
      <c r="CH37" s="401">
        <v>6.2480083837878906E-3</v>
      </c>
      <c r="CI37" s="401">
        <v>4.4223251704937636E-3</v>
      </c>
      <c r="CJ37" s="401">
        <v>4.5392543668289417E-3</v>
      </c>
      <c r="CK37" s="401">
        <v>5.1007334530666524E-3</v>
      </c>
      <c r="CL37" s="401">
        <v>5.0645588346252164E-3</v>
      </c>
      <c r="CM37" s="401">
        <v>6.7961975790862541E-3</v>
      </c>
      <c r="CN37" s="401">
        <v>7.1541369605880338E-3</v>
      </c>
      <c r="CO37" s="401">
        <v>4.4776679812980544E-3</v>
      </c>
      <c r="CP37" s="401">
        <v>1.7759932048954851E-3</v>
      </c>
      <c r="CQ37" s="401">
        <v>-1.9970779596178545E-4</v>
      </c>
      <c r="CR37" s="401">
        <v>-1.2475469582281561E-3</v>
      </c>
      <c r="CS37" s="401">
        <v>-1.7192741154502754E-4</v>
      </c>
      <c r="CT37" s="516">
        <v>9.2997139899466676E-5</v>
      </c>
      <c r="CU37" s="401">
        <v>-3.0195865900140006E-5</v>
      </c>
      <c r="CV37" s="401">
        <v>-3.1850590675617239E-5</v>
      </c>
      <c r="CW37" s="401">
        <v>8.7889945836963084E-5</v>
      </c>
      <c r="CX37" s="401">
        <v>-1.1128026533725688E-4</v>
      </c>
      <c r="CY37" s="401">
        <v>-1.6009849944538245E-5</v>
      </c>
      <c r="CZ37" s="401">
        <v>-1.9351792785613498E-4</v>
      </c>
      <c r="DA37" s="401">
        <v>-2.3417960749583246E-5</v>
      </c>
      <c r="DB37" s="401">
        <v>1.2125859400384798E-5</v>
      </c>
      <c r="DC37" s="401">
        <v>8.8967476068546605E-6</v>
      </c>
      <c r="DD37" s="401">
        <v>-7.2373752097121266E-6</v>
      </c>
      <c r="DE37" s="401">
        <v>6.1585752722237428E-6</v>
      </c>
      <c r="DF37" s="401">
        <v>1.3763639591331866E-4</v>
      </c>
      <c r="DG37" s="401">
        <v>2.7415201188514971E-3</v>
      </c>
      <c r="DH37" s="401">
        <v>1.5631478802747126E-2</v>
      </c>
      <c r="DI37" s="401">
        <v>4.8248863648111782E-2</v>
      </c>
      <c r="DJ37" s="401">
        <v>2.2479366555649135E-2</v>
      </c>
      <c r="DK37" s="401">
        <v>4.5113753330116423E-3</v>
      </c>
      <c r="DL37" s="401">
        <v>9.2118108346004139E-3</v>
      </c>
      <c r="DM37" s="401">
        <v>1.0367804936838355E-2</v>
      </c>
      <c r="DN37" s="401">
        <v>2.2407379293734521E-2</v>
      </c>
      <c r="DO37" s="401">
        <v>3.4629563721222209E-2</v>
      </c>
      <c r="DP37" s="401">
        <v>1.0841369826196257E-2</v>
      </c>
      <c r="DQ37" s="401">
        <v>7.2979629700301984E-3</v>
      </c>
      <c r="DR37" s="401">
        <v>1.046836612469363E-2</v>
      </c>
      <c r="DS37" s="401">
        <v>1.1781976931104339E-2</v>
      </c>
      <c r="DT37" s="401">
        <v>4.8219735593504256E-3</v>
      </c>
      <c r="DU37" s="401">
        <v>-8.1029065633477157E-3</v>
      </c>
      <c r="DV37" s="401">
        <v>-1.0077003655925836E-2</v>
      </c>
      <c r="DW37" s="401">
        <v>-6.6211808026456253E-3</v>
      </c>
      <c r="DX37" s="401">
        <v>1.1894934361245646E-3</v>
      </c>
      <c r="DY37" s="401">
        <v>8.0249469138806255E-3</v>
      </c>
      <c r="DZ37" s="401">
        <v>-1.1232999985338666E-3</v>
      </c>
      <c r="EA37" s="401">
        <v>-3.9259703390366954E-3</v>
      </c>
      <c r="EB37" s="401">
        <v>-3.4263607785813121E-3</v>
      </c>
      <c r="EC37" s="401">
        <v>2.9064335983733261E-4</v>
      </c>
      <c r="ED37" s="401">
        <v>-9.9582840420904973E-3</v>
      </c>
      <c r="EE37" s="401">
        <v>-4.5577674276641748E-3</v>
      </c>
      <c r="EF37" s="401">
        <v>-4.6051700551913658E-3</v>
      </c>
      <c r="EG37" s="401">
        <v>9.1414766702655495E-5</v>
      </c>
      <c r="EH37" s="401">
        <v>1.380519503422164E-3</v>
      </c>
      <c r="EI37" s="308">
        <v>-2.3660308944499775E-5</v>
      </c>
      <c r="EJ37" s="308">
        <v>-7.3940214899863597E-5</v>
      </c>
      <c r="EK37" s="401">
        <v>3.5493927580603216E-5</v>
      </c>
    </row>
    <row r="38" spans="1:141">
      <c r="B38" s="147"/>
      <c r="CH38" s="398"/>
      <c r="CI38" s="398"/>
      <c r="CJ38" s="402"/>
      <c r="CK38" s="402"/>
      <c r="CL38" s="402"/>
      <c r="CM38" s="398"/>
      <c r="CN38" s="398"/>
      <c r="CO38" s="398"/>
      <c r="CP38" s="398"/>
      <c r="CQ38" s="398"/>
      <c r="CR38" s="398"/>
      <c r="CS38" s="398"/>
      <c r="CT38" s="398"/>
      <c r="CU38" s="398"/>
      <c r="CV38" s="398"/>
      <c r="CW38" s="398"/>
      <c r="CX38" s="398"/>
      <c r="CY38" s="398"/>
      <c r="CZ38" s="398"/>
      <c r="DA38" s="398"/>
      <c r="DB38" s="398"/>
      <c r="DC38" s="398"/>
      <c r="DD38" s="398"/>
      <c r="DE38" s="398"/>
      <c r="DF38" s="398"/>
      <c r="DG38" s="398"/>
      <c r="DH38" s="398"/>
      <c r="DI38" s="398"/>
      <c r="DJ38" s="398"/>
      <c r="DK38" s="398"/>
      <c r="DL38" s="398"/>
      <c r="DM38" s="398"/>
      <c r="DN38" s="398"/>
      <c r="DO38" s="398"/>
      <c r="DP38" s="398"/>
      <c r="DQ38" s="398"/>
      <c r="DR38" s="398"/>
      <c r="DS38" s="398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</row>
    <row r="39" spans="1:141">
      <c r="B39" s="147"/>
      <c r="CH39" s="398"/>
      <c r="CI39" s="398"/>
      <c r="CJ39" s="398"/>
      <c r="CK39" s="398"/>
      <c r="CL39" s="398"/>
      <c r="CM39" s="398"/>
      <c r="CN39" s="398"/>
      <c r="CO39" s="398"/>
      <c r="CP39" s="398"/>
      <c r="CQ39" s="398"/>
      <c r="CR39" s="398"/>
      <c r="CS39" s="398"/>
      <c r="CT39" s="398"/>
      <c r="CU39" s="398"/>
      <c r="CV39" s="398"/>
      <c r="CW39" s="398"/>
      <c r="CX39" s="398"/>
      <c r="CY39" s="398"/>
      <c r="CZ39" s="398"/>
      <c r="DA39" s="398"/>
      <c r="DB39" s="398"/>
      <c r="DC39" s="398"/>
      <c r="DD39" s="398"/>
      <c r="DE39" s="398"/>
      <c r="DF39" s="398"/>
      <c r="DG39" s="398"/>
      <c r="DH39" s="398"/>
      <c r="DI39" s="398"/>
      <c r="DJ39" s="398"/>
      <c r="DK39" s="398"/>
      <c r="DL39" s="398"/>
      <c r="DM39" s="398"/>
      <c r="DN39" s="398"/>
      <c r="DO39" s="398"/>
      <c r="DP39" s="398"/>
      <c r="DQ39" s="398"/>
      <c r="DR39" s="398"/>
      <c r="DS39" s="398"/>
      <c r="DX39" s="146"/>
      <c r="DY39" s="146"/>
      <c r="DZ39" s="136"/>
      <c r="EA39" s="136"/>
      <c r="EB39" s="146"/>
      <c r="EC39" s="146"/>
      <c r="ED39" s="146"/>
      <c r="EE39" s="146"/>
      <c r="EF39" s="146"/>
      <c r="EG39" s="146"/>
      <c r="EH39" s="146"/>
    </row>
    <row r="40" spans="1:141">
      <c r="CH40" s="398"/>
      <c r="CI40" s="398"/>
      <c r="CJ40" s="398"/>
      <c r="CK40" s="398"/>
      <c r="DX40" s="398"/>
      <c r="DY40" s="398"/>
      <c r="DZ40" s="398"/>
      <c r="EA40" s="398"/>
      <c r="EB40" s="398"/>
      <c r="EC40" s="398"/>
      <c r="ED40" s="398"/>
      <c r="EE40" s="398"/>
      <c r="EF40" s="398"/>
      <c r="EG40" s="398"/>
      <c r="EH40" s="398"/>
    </row>
    <row r="41" spans="1:141">
      <c r="CH41" s="398"/>
      <c r="CI41" s="398"/>
      <c r="CJ41" s="398"/>
      <c r="CK41" s="398"/>
      <c r="DN41" cm="1">
        <f t="array" aca="1" ref="DN41" ca="1">DG41:DN42</f>
        <v>0</v>
      </c>
      <c r="DR41" s="418">
        <v>-0.14134363524807345</v>
      </c>
      <c r="DS41" s="418">
        <v>-0.13784752436677519</v>
      </c>
      <c r="DT41" s="418">
        <v>-0.15920866698068764</v>
      </c>
      <c r="DU41" s="418">
        <v>-8.1348200709579085E-2</v>
      </c>
      <c r="DV41" s="418">
        <v>-4.2520093336790264E-2</v>
      </c>
      <c r="DW41" s="418">
        <v>4.2249801954054268E-3</v>
      </c>
      <c r="DX41" s="418">
        <v>9.7163865546219755E-3</v>
      </c>
      <c r="DY41" s="418">
        <v>2.1890794959375029E-2</v>
      </c>
      <c r="DZ41" s="418">
        <v>2.8841111693759889E-2</v>
      </c>
      <c r="EA41" s="418">
        <v>4.5458572215033112E-2</v>
      </c>
      <c r="EB41" s="418">
        <v>5.3021114816280794E-2</v>
      </c>
      <c r="EC41" s="418">
        <v>7.1132023249377271E-2</v>
      </c>
      <c r="ED41" s="418">
        <v>0.10311716695758411</v>
      </c>
      <c r="EE41" s="418">
        <v>0.11359558188670332</v>
      </c>
      <c r="EF41" s="418">
        <v>0.110905263609375</v>
      </c>
      <c r="EG41" s="418">
        <v>0.102104638385003</v>
      </c>
      <c r="EH41" s="398"/>
    </row>
    <row r="42" spans="1:141"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418">
        <v>6.3037565706975815E-2</v>
      </c>
      <c r="DS42" s="418">
        <v>7.2054836111784926E-2</v>
      </c>
      <c r="DT42" s="418">
        <v>8.3173315901751643E-2</v>
      </c>
      <c r="DU42" s="418">
        <v>8.4980809546501168E-2</v>
      </c>
      <c r="DV42" s="418">
        <v>8.9617061815898097E-2</v>
      </c>
      <c r="DW42" s="418">
        <v>9.0036676389557563E-2</v>
      </c>
      <c r="DX42" s="418">
        <v>8.1328710756473244E-2</v>
      </c>
      <c r="DY42" s="418">
        <v>8.2794522915414712E-2</v>
      </c>
      <c r="DZ42" s="418">
        <v>8.5339793149159973E-2</v>
      </c>
      <c r="EA42" s="418">
        <v>8.0077363768239276E-2</v>
      </c>
      <c r="EB42" s="418">
        <v>8.2379586032292784E-2</v>
      </c>
      <c r="EC42" s="418">
        <v>7.7050033408770952E-2</v>
      </c>
      <c r="ED42" s="418">
        <v>5.9790855655584174E-2</v>
      </c>
      <c r="EE42" s="418">
        <v>3.7991190792669154E-2</v>
      </c>
      <c r="EF42" s="418">
        <v>3.9441643431488475E-2</v>
      </c>
      <c r="EG42" s="418">
        <v>2.7682770171575652E-2</v>
      </c>
    </row>
    <row r="43" spans="1:141">
      <c r="CH43" s="152"/>
      <c r="CI43" s="151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 cm="1">
        <f t="array" aca="1" ref="DM43" ca="1">DM43:DR43</f>
        <v>0</v>
      </c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</row>
    <row r="44" spans="1:141">
      <c r="CH44" s="146"/>
      <c r="CI44" s="146"/>
      <c r="CJ44" s="146"/>
      <c r="CK44" s="146"/>
      <c r="CL44" s="13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36"/>
      <c r="CY44" s="146"/>
      <c r="CZ44" s="146"/>
      <c r="DA44" s="146"/>
      <c r="DB44" s="146"/>
      <c r="DC44" s="146"/>
      <c r="DD44" s="146"/>
      <c r="DE44" s="146"/>
      <c r="DF44" s="136"/>
      <c r="DG44" s="146"/>
      <c r="DH44" s="146"/>
      <c r="DI44" s="146"/>
      <c r="DJ44" s="146"/>
      <c r="DK44" s="146"/>
      <c r="DL44" s="146"/>
      <c r="DM44" s="146"/>
      <c r="DN44" s="146"/>
      <c r="DO44" s="146"/>
      <c r="DP44" s="136"/>
      <c r="DQ44" s="146"/>
      <c r="DR44" s="146"/>
      <c r="DS44" s="146"/>
      <c r="DT44" s="146"/>
      <c r="DU44" s="146"/>
      <c r="DV44" s="146"/>
      <c r="DW44" s="146"/>
      <c r="DX44" s="146"/>
      <c r="DY44" s="146"/>
      <c r="DZ44" s="136"/>
      <c r="EA44" s="136"/>
      <c r="EB44" s="146"/>
      <c r="EC44" s="146"/>
      <c r="ED44" s="146"/>
      <c r="EE44" s="146"/>
      <c r="EF44" s="146"/>
      <c r="EG44" s="146"/>
      <c r="EH44" s="146"/>
    </row>
    <row r="45" spans="1:141">
      <c r="CH45" s="398"/>
      <c r="CI45" s="398"/>
      <c r="CJ45" s="398"/>
      <c r="CK45" s="398"/>
      <c r="CL45" s="398"/>
      <c r="CM45" s="398"/>
      <c r="CN45" s="402"/>
      <c r="CO45" s="402"/>
      <c r="CP45" s="402"/>
      <c r="CQ45" s="398"/>
      <c r="CR45" s="398"/>
      <c r="CS45" s="398"/>
      <c r="CT45" s="398"/>
      <c r="CU45" s="398"/>
      <c r="CV45" s="398"/>
      <c r="CW45" s="398"/>
      <c r="CX45" s="398"/>
      <c r="CY45" s="398"/>
      <c r="CZ45" s="398"/>
      <c r="DA45" s="398"/>
      <c r="DB45" s="398"/>
      <c r="DC45" s="398"/>
      <c r="DD45" s="398"/>
      <c r="DE45" s="398"/>
      <c r="DF45" s="398"/>
      <c r="DG45" s="398"/>
      <c r="DH45" s="398"/>
      <c r="DI45" s="398"/>
      <c r="DJ45" s="398"/>
      <c r="DK45" s="398"/>
      <c r="DL45" s="398"/>
      <c r="DM45" s="398"/>
      <c r="DN45" s="398"/>
      <c r="DO45" s="398"/>
      <c r="DP45" s="398"/>
      <c r="DQ45" s="398"/>
      <c r="DR45" s="398"/>
      <c r="DS45" s="398"/>
      <c r="DT45" s="398"/>
      <c r="DU45" s="398"/>
      <c r="DV45" s="398"/>
      <c r="DW45" s="398"/>
      <c r="DX45" s="398"/>
      <c r="DY45" s="398"/>
      <c r="DZ45" s="398"/>
      <c r="EA45" s="398"/>
      <c r="EB45" s="398"/>
      <c r="EC45" s="398"/>
      <c r="ED45" s="398"/>
      <c r="EE45" s="398"/>
      <c r="EF45" s="398"/>
      <c r="EG45" s="398"/>
      <c r="EH45" s="398"/>
    </row>
    <row r="46" spans="1:141">
      <c r="CH46" s="401"/>
      <c r="CI46" s="401"/>
      <c r="CJ46" s="401"/>
      <c r="CK46" s="401"/>
      <c r="CL46" s="401"/>
      <c r="CM46" s="398"/>
      <c r="CN46" s="398"/>
      <c r="CO46" s="398"/>
      <c r="CP46" s="398"/>
      <c r="CQ46" s="398"/>
      <c r="CR46" s="398"/>
      <c r="CS46" s="398"/>
      <c r="CT46" s="398"/>
      <c r="CU46" s="398"/>
      <c r="CV46" s="398"/>
      <c r="CW46" s="398"/>
      <c r="CX46" s="398"/>
      <c r="CY46" s="398"/>
      <c r="CZ46" s="398"/>
      <c r="DA46" s="398"/>
      <c r="DB46" s="398"/>
      <c r="DC46" s="398"/>
      <c r="DD46" s="398"/>
      <c r="DE46" s="398"/>
      <c r="DF46" s="398"/>
      <c r="DG46" s="398"/>
      <c r="DH46" s="398"/>
      <c r="DI46" s="398"/>
      <c r="DJ46" s="398"/>
      <c r="DK46" s="398"/>
      <c r="DL46" s="398"/>
      <c r="DM46" s="398"/>
      <c r="DN46" s="398"/>
      <c r="DO46" s="398"/>
      <c r="DP46" s="398"/>
      <c r="DQ46" s="398"/>
      <c r="DR46" s="398"/>
      <c r="DS46" s="398"/>
      <c r="DT46" s="398"/>
      <c r="DU46" s="398"/>
      <c r="DV46" s="398"/>
      <c r="DW46" s="398"/>
      <c r="DX46" s="398"/>
      <c r="DY46" s="398"/>
      <c r="DZ46" s="398"/>
      <c r="EA46" s="398"/>
      <c r="EB46" s="398"/>
      <c r="EC46" s="398"/>
      <c r="ED46" s="398"/>
      <c r="EE46" s="398"/>
      <c r="EF46" s="398"/>
      <c r="EG46" s="398"/>
      <c r="EH46" s="39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4">
    <tabColor theme="4" tint="0.59999389629810485"/>
  </sheetPr>
  <dimension ref="A1:AR114"/>
  <sheetViews>
    <sheetView showGridLines="0" view="pageBreakPreview" zoomScale="85" zoomScaleNormal="115" zoomScaleSheetLayoutView="85" workbookViewId="0">
      <pane xSplit="2" ySplit="2" topLeftCell="AA3" activePane="bottomRight" state="frozen"/>
      <selection pane="topRight" activeCell="C1" sqref="C1"/>
      <selection pane="bottomLeft" activeCell="A3" sqref="A3"/>
      <selection pane="bottomRight" activeCell="AM24" sqref="AM24"/>
    </sheetView>
  </sheetViews>
  <sheetFormatPr defaultColWidth="9.42578125" defaultRowHeight="12.75"/>
  <cols>
    <col min="1" max="1" width="9.42578125" style="31" customWidth="1"/>
    <col min="2" max="2" width="4.140625" style="31" customWidth="1"/>
    <col min="3" max="10" width="13.42578125" style="31" customWidth="1"/>
    <col min="11" max="12" width="14" style="31" customWidth="1"/>
    <col min="13" max="14" width="12.5703125" style="31" customWidth="1"/>
    <col min="15" max="15" width="5.7109375" style="31" customWidth="1"/>
    <col min="16" max="17" width="9.42578125" style="31"/>
    <col min="18" max="18" width="9.42578125" style="31" customWidth="1"/>
    <col min="19" max="22" width="13.42578125" style="31" customWidth="1"/>
    <col min="23" max="23" width="5.42578125" style="31" customWidth="1"/>
    <col min="24" max="24" width="7.42578125" style="52" customWidth="1"/>
    <col min="25" max="25" width="9.42578125" style="52" bestFit="1" customWidth="1"/>
    <col min="26" max="26" width="11.42578125" style="51" bestFit="1" customWidth="1"/>
    <col min="27" max="27" width="10.42578125" style="51" bestFit="1" customWidth="1"/>
    <col min="28" max="28" width="4.42578125" style="51" customWidth="1"/>
    <col min="29" max="29" width="7" style="51" customWidth="1"/>
    <col min="30" max="30" width="4.42578125" style="51" customWidth="1"/>
    <col min="31" max="32" width="13.42578125" style="51" bestFit="1" customWidth="1"/>
    <col min="33" max="33" width="4.42578125" style="51" customWidth="1"/>
    <col min="34" max="35" width="9.42578125" style="51"/>
    <col min="36" max="37" width="9.7109375" style="51" customWidth="1"/>
    <col min="38" max="38" width="8.85546875" style="51" customWidth="1"/>
    <col min="39" max="40" width="8.42578125" style="51" customWidth="1"/>
    <col min="41" max="16384" width="9.42578125" style="31"/>
  </cols>
  <sheetData>
    <row r="1" spans="1:44" ht="25.5">
      <c r="C1" s="36" t="s">
        <v>247</v>
      </c>
      <c r="D1" s="56"/>
      <c r="K1" s="36" t="s">
        <v>248</v>
      </c>
      <c r="L1" s="36" t="s">
        <v>248</v>
      </c>
      <c r="P1" s="36" t="s">
        <v>250</v>
      </c>
      <c r="R1" s="159"/>
      <c r="S1" s="36" t="s">
        <v>251</v>
      </c>
      <c r="AE1" s="244" t="s">
        <v>252</v>
      </c>
      <c r="AJ1" s="244" t="s">
        <v>252</v>
      </c>
      <c r="AK1" s="244"/>
      <c r="AL1" s="51" t="s">
        <v>253</v>
      </c>
    </row>
    <row r="2" spans="1:44" ht="51">
      <c r="A2" s="55"/>
      <c r="B2" s="55"/>
      <c r="C2" s="56" t="s">
        <v>254</v>
      </c>
      <c r="D2" s="56" t="s">
        <v>255</v>
      </c>
      <c r="E2" s="56" t="s">
        <v>256</v>
      </c>
      <c r="F2" s="56" t="s">
        <v>257</v>
      </c>
      <c r="G2" s="56" t="s">
        <v>258</v>
      </c>
      <c r="H2" s="56" t="s">
        <v>259</v>
      </c>
      <c r="J2" s="56"/>
      <c r="K2" s="56" t="s">
        <v>260</v>
      </c>
      <c r="L2" s="56" t="s">
        <v>261</v>
      </c>
      <c r="M2" s="56" t="s">
        <v>262</v>
      </c>
      <c r="N2" s="56" t="s">
        <v>429</v>
      </c>
      <c r="O2" s="56"/>
      <c r="P2" s="56" t="s">
        <v>263</v>
      </c>
      <c r="Q2" s="56" t="s">
        <v>264</v>
      </c>
      <c r="R2" s="56"/>
      <c r="S2" s="56" t="s">
        <v>265</v>
      </c>
      <c r="T2" s="237" t="s">
        <v>266</v>
      </c>
      <c r="U2" s="237" t="s">
        <v>267</v>
      </c>
      <c r="V2" s="237" t="s">
        <v>268</v>
      </c>
      <c r="W2" s="55"/>
      <c r="X2" s="58"/>
      <c r="Y2" s="58"/>
      <c r="AB2" s="57"/>
      <c r="AC2" s="57"/>
      <c r="AD2" s="57"/>
      <c r="AE2" s="57" t="s">
        <v>269</v>
      </c>
      <c r="AF2" s="57" t="s">
        <v>270</v>
      </c>
      <c r="AG2" s="57"/>
      <c r="AH2" s="57"/>
      <c r="AI2" s="57"/>
      <c r="AJ2" s="242" t="s">
        <v>271</v>
      </c>
      <c r="AK2" s="242" t="s">
        <v>521</v>
      </c>
      <c r="AL2" s="57" t="s">
        <v>272</v>
      </c>
      <c r="AM2" s="57" t="s">
        <v>273</v>
      </c>
      <c r="AN2" s="57" t="s">
        <v>274</v>
      </c>
      <c r="AO2" s="57" t="s">
        <v>275</v>
      </c>
      <c r="AP2" s="57" t="s">
        <v>276</v>
      </c>
      <c r="AQ2" s="57" t="s">
        <v>277</v>
      </c>
    </row>
    <row r="3" spans="1:44">
      <c r="A3" s="31">
        <v>2014</v>
      </c>
      <c r="B3" s="37" t="s">
        <v>4</v>
      </c>
      <c r="C3" s="32">
        <v>0.13487950436423099</v>
      </c>
      <c r="D3" s="32"/>
      <c r="E3" s="32">
        <v>0.21250057029176972</v>
      </c>
      <c r="F3" s="32"/>
      <c r="G3" s="32">
        <v>0.34738007465600029</v>
      </c>
      <c r="H3" s="32">
        <v>0.2233805989904909</v>
      </c>
      <c r="I3" s="32"/>
      <c r="J3" s="32"/>
      <c r="K3" s="32">
        <v>1.5707334933792394E-2</v>
      </c>
      <c r="L3" s="32">
        <v>1.5707334933792394E-2</v>
      </c>
      <c r="M3" s="32">
        <v>3.7996039608060084E-2</v>
      </c>
      <c r="N3" s="32"/>
      <c r="O3" s="32"/>
      <c r="P3" s="37">
        <v>0.92815657415309982</v>
      </c>
      <c r="Q3" s="37"/>
      <c r="R3" s="37"/>
      <c r="S3" s="32"/>
      <c r="T3" s="32"/>
      <c r="U3" s="32"/>
      <c r="V3" s="32"/>
      <c r="Z3" s="53"/>
      <c r="AA3" s="53"/>
      <c r="AC3" s="51">
        <v>2012</v>
      </c>
      <c r="AD3" s="51" t="s">
        <v>4</v>
      </c>
      <c r="AE3" s="67">
        <v>2043.5197642683333</v>
      </c>
      <c r="AF3" s="67">
        <v>20925.113333333331</v>
      </c>
      <c r="AH3" s="51">
        <v>2020</v>
      </c>
      <c r="AI3" s="51" t="s">
        <v>4</v>
      </c>
      <c r="AJ3" s="53">
        <v>9.5542544118000006</v>
      </c>
      <c r="AK3" s="239">
        <v>0</v>
      </c>
      <c r="AL3" s="239">
        <v>0</v>
      </c>
      <c r="AM3" s="123">
        <v>0</v>
      </c>
      <c r="AN3" s="240">
        <v>9.5542544118000006</v>
      </c>
      <c r="AO3" s="35">
        <v>0</v>
      </c>
      <c r="AP3" s="35">
        <v>0</v>
      </c>
      <c r="AQ3" s="35">
        <v>0</v>
      </c>
    </row>
    <row r="4" spans="1:44">
      <c r="B4" s="37" t="s">
        <v>1</v>
      </c>
      <c r="C4" s="32">
        <v>0.12184862632243099</v>
      </c>
      <c r="D4" s="32"/>
      <c r="E4" s="32">
        <v>0.1927962667335692</v>
      </c>
      <c r="F4" s="32"/>
      <c r="G4" s="32">
        <v>0.31464489305600019</v>
      </c>
      <c r="H4" s="32">
        <v>0.20812601893961769</v>
      </c>
      <c r="I4" s="32"/>
      <c r="J4" s="32"/>
      <c r="K4" s="32">
        <v>-3.2646716979098711E-2</v>
      </c>
      <c r="L4" s="32">
        <v>-3.2646716979098711E-2</v>
      </c>
      <c r="M4" s="32">
        <v>8.3996261852734566E-3</v>
      </c>
      <c r="N4" s="32"/>
      <c r="O4" s="32"/>
      <c r="P4" s="37"/>
      <c r="Q4" s="37"/>
      <c r="R4" s="37"/>
      <c r="S4" s="32"/>
      <c r="T4" s="32"/>
      <c r="U4" s="32"/>
      <c r="V4" s="32"/>
      <c r="Z4" s="53"/>
      <c r="AA4" s="53"/>
      <c r="AD4" s="51" t="s">
        <v>1</v>
      </c>
      <c r="AE4" s="67">
        <v>1877.9869291533332</v>
      </c>
      <c r="AF4" s="67">
        <v>19856.615854360763</v>
      </c>
      <c r="AI4" s="51" t="s">
        <v>1</v>
      </c>
      <c r="AJ4" s="238">
        <v>19.557757809830001</v>
      </c>
      <c r="AK4" s="239">
        <v>0.58686261000000006</v>
      </c>
      <c r="AL4" s="84">
        <v>5</v>
      </c>
      <c r="AM4" s="84">
        <v>1.087880000000041E-3</v>
      </c>
      <c r="AN4" s="241">
        <v>8.6515816478300014</v>
      </c>
      <c r="AO4" s="35">
        <v>5.3182256719999996</v>
      </c>
      <c r="AP4" s="35">
        <v>0</v>
      </c>
      <c r="AQ4" s="35">
        <v>0</v>
      </c>
    </row>
    <row r="5" spans="1:44" ht="13.35" customHeight="1">
      <c r="B5" s="37" t="s">
        <v>2</v>
      </c>
      <c r="C5" s="32">
        <v>8.1023574537064658E-2</v>
      </c>
      <c r="D5" s="32"/>
      <c r="E5" s="32">
        <v>2.0019049462933536E-2</v>
      </c>
      <c r="F5" s="32"/>
      <c r="G5" s="32">
        <v>0.10104262399999819</v>
      </c>
      <c r="H5" s="32">
        <v>0.12705382697020551</v>
      </c>
      <c r="I5" s="32"/>
      <c r="J5" s="32"/>
      <c r="K5" s="32">
        <v>-4.9733289025568395E-2</v>
      </c>
      <c r="L5" s="32">
        <v>-4.9733289025568395E-2</v>
      </c>
      <c r="M5" s="32">
        <v>-1.6535567473235924E-3</v>
      </c>
      <c r="N5" s="32"/>
      <c r="O5" s="32"/>
      <c r="P5" s="37"/>
      <c r="Q5" s="37"/>
      <c r="R5" s="37"/>
      <c r="S5" s="32"/>
      <c r="T5" s="32"/>
      <c r="U5" s="32"/>
      <c r="V5" s="32"/>
      <c r="Z5" s="53"/>
      <c r="AA5" s="53"/>
      <c r="AD5" s="51" t="s">
        <v>2</v>
      </c>
      <c r="AE5" s="67">
        <v>1826.3730478770001</v>
      </c>
      <c r="AF5" s="67">
        <v>19079.406666666666</v>
      </c>
      <c r="AI5" s="51" t="s">
        <v>2</v>
      </c>
      <c r="AJ5" s="238">
        <v>11.678496857000001</v>
      </c>
      <c r="AK5" s="239">
        <v>0</v>
      </c>
      <c r="AL5" s="84">
        <v>0</v>
      </c>
      <c r="AM5" s="84">
        <v>0.36650135</v>
      </c>
      <c r="AN5" s="241">
        <v>11.311995507000001</v>
      </c>
      <c r="AO5" s="35">
        <v>0</v>
      </c>
      <c r="AP5" s="35">
        <v>0</v>
      </c>
      <c r="AQ5" s="35">
        <v>0</v>
      </c>
    </row>
    <row r="6" spans="1:44" ht="13.35" customHeight="1">
      <c r="B6" s="37" t="s">
        <v>3</v>
      </c>
      <c r="C6" s="32">
        <v>8.4683516812367077E-2</v>
      </c>
      <c r="D6" s="32"/>
      <c r="E6" s="32">
        <v>-5.7591516812368737E-2</v>
      </c>
      <c r="F6" s="32"/>
      <c r="G6" s="32">
        <v>2.709199999999834E-2</v>
      </c>
      <c r="H6" s="32">
        <v>9.6559156883586628E-3</v>
      </c>
      <c r="I6" s="32"/>
      <c r="J6" s="32"/>
      <c r="K6" s="32">
        <v>9.3457821130691343E-3</v>
      </c>
      <c r="L6" s="32">
        <v>9.3457821130691343E-3</v>
      </c>
      <c r="M6" s="32">
        <v>-3.3807311637178761E-2</v>
      </c>
      <c r="N6" s="32"/>
      <c r="O6" s="32"/>
      <c r="P6" s="37"/>
      <c r="Q6" s="37"/>
      <c r="R6" s="37"/>
      <c r="S6" s="32"/>
      <c r="T6" s="32"/>
      <c r="U6" s="32"/>
      <c r="V6" s="32"/>
      <c r="Z6" s="53"/>
      <c r="AA6" s="53"/>
      <c r="AD6" s="51" t="s">
        <v>3</v>
      </c>
      <c r="AE6" s="67">
        <v>1683.0925814766667</v>
      </c>
      <c r="AF6" s="67">
        <v>16715.043166666666</v>
      </c>
      <c r="AI6" s="51" t="s">
        <v>3</v>
      </c>
      <c r="AJ6" s="238">
        <v>24.536313247789998</v>
      </c>
      <c r="AK6" s="239">
        <v>0</v>
      </c>
      <c r="AL6" s="84">
        <v>0</v>
      </c>
      <c r="AM6" s="84">
        <v>0.42596856000000005</v>
      </c>
      <c r="AN6" s="241">
        <v>19.039190118730001</v>
      </c>
      <c r="AO6" s="35">
        <v>0</v>
      </c>
      <c r="AP6" s="35">
        <v>5.07115456906</v>
      </c>
      <c r="AQ6" s="35">
        <v>0</v>
      </c>
    </row>
    <row r="7" spans="1:44" ht="13.35" customHeight="1">
      <c r="A7" s="31">
        <v>2015</v>
      </c>
      <c r="B7" s="37" t="s">
        <v>4</v>
      </c>
      <c r="C7" s="32">
        <v>7.3153326787700146E-2</v>
      </c>
      <c r="D7" s="32"/>
      <c r="E7" s="32">
        <v>-7.2165326787700157E-2</v>
      </c>
      <c r="F7" s="32"/>
      <c r="G7" s="32">
        <v>9.8799999999998889E-4</v>
      </c>
      <c r="H7" s="32">
        <v>-4.6983729032251564E-2</v>
      </c>
      <c r="I7" s="32"/>
      <c r="J7" s="32"/>
      <c r="K7" s="32">
        <v>0</v>
      </c>
      <c r="L7" s="32">
        <v>0</v>
      </c>
      <c r="M7" s="32">
        <v>-2.0233428462473668E-2</v>
      </c>
      <c r="N7" s="32"/>
      <c r="O7" s="32"/>
      <c r="P7" s="37"/>
      <c r="Q7" s="37"/>
      <c r="R7" s="37"/>
      <c r="S7" s="32"/>
      <c r="T7" s="32"/>
      <c r="U7" s="32"/>
      <c r="V7" s="32"/>
      <c r="Z7" s="53"/>
      <c r="AA7" s="53"/>
      <c r="AC7" s="51">
        <v>2013</v>
      </c>
      <c r="AD7" s="51" t="s">
        <v>4</v>
      </c>
      <c r="AE7" s="67">
        <v>1687.9462361121402</v>
      </c>
      <c r="AF7" s="67">
        <v>17283.340717391304</v>
      </c>
      <c r="AH7" s="51">
        <v>2021</v>
      </c>
      <c r="AI7" s="51" t="s">
        <v>4</v>
      </c>
      <c r="AJ7" s="238">
        <v>71.838548292639999</v>
      </c>
      <c r="AK7" s="239">
        <v>0</v>
      </c>
      <c r="AL7" s="84">
        <v>0</v>
      </c>
      <c r="AM7" s="84">
        <v>0.46513351999999997</v>
      </c>
      <c r="AN7" s="241">
        <v>65.927312430410012</v>
      </c>
      <c r="AO7" s="35">
        <v>0</v>
      </c>
      <c r="AP7" s="35">
        <v>1.30505793223</v>
      </c>
      <c r="AQ7" s="35">
        <v>4.1410444100000001</v>
      </c>
    </row>
    <row r="8" spans="1:44" ht="13.35" customHeight="1">
      <c r="B8" s="37" t="s">
        <v>1</v>
      </c>
      <c r="C8" s="32">
        <v>8.9393033954986434E-3</v>
      </c>
      <c r="D8" s="32"/>
      <c r="E8" s="32">
        <v>-4.0852303395498613E-2</v>
      </c>
      <c r="F8" s="32"/>
      <c r="G8" s="32">
        <v>-3.1912999999999969E-2</v>
      </c>
      <c r="H8" s="32">
        <v>-6.8775247863634315E-2</v>
      </c>
      <c r="I8" s="32"/>
      <c r="J8" s="32"/>
      <c r="K8" s="32">
        <v>0</v>
      </c>
      <c r="L8" s="32">
        <v>0</v>
      </c>
      <c r="M8" s="32">
        <v>-1.465827965851807E-2</v>
      </c>
      <c r="N8" s="32"/>
      <c r="O8" s="32"/>
      <c r="P8" s="37"/>
      <c r="Q8" s="37"/>
      <c r="R8" s="37"/>
      <c r="S8" s="32"/>
      <c r="T8" s="32"/>
      <c r="U8" s="32"/>
      <c r="V8" s="32"/>
      <c r="Z8" s="53"/>
      <c r="AA8" s="53"/>
      <c r="AD8" s="51" t="s">
        <v>1</v>
      </c>
      <c r="AE8" s="67">
        <v>1377.3386629298232</v>
      </c>
      <c r="AF8" s="67">
        <v>14240.035375494072</v>
      </c>
      <c r="AI8" s="51" t="s">
        <v>1</v>
      </c>
      <c r="AJ8" s="238">
        <v>574.81652206873991</v>
      </c>
      <c r="AK8" s="239">
        <v>0</v>
      </c>
      <c r="AL8" s="84">
        <v>355.73647</v>
      </c>
      <c r="AM8" s="84">
        <v>161.26595893084999</v>
      </c>
      <c r="AN8" s="241">
        <v>53.624071918779904</v>
      </c>
      <c r="AO8" s="35">
        <v>0</v>
      </c>
      <c r="AP8" s="35">
        <v>4.1896662191099994</v>
      </c>
      <c r="AQ8" s="35">
        <v>3.5499999999999996E-4</v>
      </c>
    </row>
    <row r="9" spans="1:44" ht="13.35" customHeight="1">
      <c r="B9" s="37" t="s">
        <v>2</v>
      </c>
      <c r="C9" s="32">
        <v>-9.4629489657823473E-2</v>
      </c>
      <c r="D9" s="32"/>
      <c r="E9" s="32">
        <v>1.6248313657825086E-2</v>
      </c>
      <c r="F9" s="32"/>
      <c r="G9" s="32">
        <v>-7.8381175999998387E-2</v>
      </c>
      <c r="H9" s="32">
        <v>-0.1047855721919333</v>
      </c>
      <c r="I9" s="32"/>
      <c r="J9" s="32"/>
      <c r="K9" s="32">
        <v>6.8386192988347805E-3</v>
      </c>
      <c r="L9" s="32">
        <v>6.8386192988347805E-3</v>
      </c>
      <c r="M9" s="32">
        <v>-4.0259467008038063E-2</v>
      </c>
      <c r="N9" s="32"/>
      <c r="O9" s="32"/>
      <c r="P9" s="37"/>
      <c r="Q9" s="37"/>
      <c r="R9" s="37"/>
      <c r="S9" s="32"/>
      <c r="T9" s="32"/>
      <c r="U9" s="32"/>
      <c r="V9" s="32"/>
      <c r="Z9" s="53"/>
      <c r="AA9" s="53"/>
      <c r="AD9" s="51" t="s">
        <v>2</v>
      </c>
      <c r="AE9" s="67">
        <v>1389.2614310371935</v>
      </c>
      <c r="AF9" s="67">
        <v>14072.508427128429</v>
      </c>
      <c r="AI9" s="51" t="s">
        <v>2</v>
      </c>
      <c r="AJ9" s="238">
        <v>500.63161767987998</v>
      </c>
      <c r="AK9" s="239">
        <v>0</v>
      </c>
      <c r="AL9" s="84">
        <v>219.41376754300001</v>
      </c>
      <c r="AM9" s="84">
        <v>165.60714121540002</v>
      </c>
      <c r="AN9" s="241">
        <v>66.579100047499992</v>
      </c>
      <c r="AO9" s="35">
        <v>0</v>
      </c>
      <c r="AP9" s="35">
        <v>48.94193578398</v>
      </c>
      <c r="AQ9" s="35">
        <v>8.9673089999999997E-2</v>
      </c>
    </row>
    <row r="10" spans="1:44" ht="13.35" customHeight="1">
      <c r="B10" s="37" t="s">
        <v>3</v>
      </c>
      <c r="C10" s="32">
        <v>-0.11743510761092091</v>
      </c>
      <c r="D10" s="32"/>
      <c r="E10" s="32">
        <v>-1.4972966450762515E-3</v>
      </c>
      <c r="F10" s="32"/>
      <c r="G10" s="32">
        <v>-0.11893240425599716</v>
      </c>
      <c r="H10" s="32">
        <v>-0.11254369085793092</v>
      </c>
      <c r="I10" s="32"/>
      <c r="J10" s="32"/>
      <c r="K10" s="32">
        <v>-8.2792969837770514E-3</v>
      </c>
      <c r="L10" s="32">
        <v>-8.2792969837770514E-3</v>
      </c>
      <c r="M10" s="32">
        <v>-4.2180543008004223E-2</v>
      </c>
      <c r="N10" s="32"/>
      <c r="O10" s="32"/>
      <c r="P10" s="37"/>
      <c r="Q10" s="37"/>
      <c r="R10" s="37"/>
      <c r="S10" s="32"/>
      <c r="T10" s="32"/>
      <c r="U10" s="32"/>
      <c r="V10" s="32"/>
      <c r="Z10" s="53"/>
      <c r="AA10" s="53"/>
      <c r="AD10" s="51" t="s">
        <v>3</v>
      </c>
      <c r="AE10" s="67">
        <v>1589.6361192537934</v>
      </c>
      <c r="AF10" s="67">
        <v>14880.773333333336</v>
      </c>
      <c r="AI10" s="51" t="s">
        <v>3</v>
      </c>
      <c r="AJ10" s="238">
        <v>266.90868322882</v>
      </c>
      <c r="AK10" s="239">
        <v>0</v>
      </c>
      <c r="AL10" s="84">
        <v>144.90459999999999</v>
      </c>
      <c r="AM10" s="84">
        <v>0.80867067337999288</v>
      </c>
      <c r="AN10" s="241">
        <v>44.10494879438</v>
      </c>
      <c r="AO10" s="35">
        <v>74.695881082000014</v>
      </c>
      <c r="AP10" s="35">
        <v>2.39458267906</v>
      </c>
      <c r="AQ10" s="35">
        <v>0</v>
      </c>
      <c r="AR10" s="270"/>
    </row>
    <row r="11" spans="1:44" ht="13.35" customHeight="1">
      <c r="A11" s="31">
        <v>2016</v>
      </c>
      <c r="B11" s="37" t="s">
        <v>4</v>
      </c>
      <c r="C11" s="32">
        <v>-0.1113755061933005</v>
      </c>
      <c r="D11" s="32"/>
      <c r="E11" s="32">
        <v>-4.9057418066994485E-3</v>
      </c>
      <c r="F11" s="32"/>
      <c r="G11" s="32">
        <v>-0.11628124799999995</v>
      </c>
      <c r="H11" s="32">
        <v>-0.10450300312667105</v>
      </c>
      <c r="I11" s="32"/>
      <c r="J11" s="32"/>
      <c r="K11" s="32">
        <v>-3.4135562679710185E-3</v>
      </c>
      <c r="L11" s="32">
        <v>-3.4135562679710185E-3</v>
      </c>
      <c r="M11" s="32">
        <v>-1.1356375057020696E-2</v>
      </c>
      <c r="N11" s="32"/>
      <c r="O11" s="32"/>
      <c r="P11" s="37"/>
      <c r="Q11" s="37"/>
      <c r="R11" s="37"/>
      <c r="S11" s="32"/>
      <c r="T11" s="32"/>
      <c r="U11" s="32"/>
      <c r="V11" s="32"/>
      <c r="Z11" s="53"/>
      <c r="AA11" s="53"/>
      <c r="AC11" s="51">
        <v>2014</v>
      </c>
      <c r="AD11" s="51" t="s">
        <v>4</v>
      </c>
      <c r="AE11" s="67">
        <v>1641.8574901744366</v>
      </c>
      <c r="AF11" s="67">
        <v>16351.606666666667</v>
      </c>
      <c r="AH11" s="51">
        <v>2022</v>
      </c>
      <c r="AI11" s="51" t="s">
        <v>4</v>
      </c>
      <c r="AJ11" s="238">
        <v>119.82565067697</v>
      </c>
      <c r="AK11" s="239">
        <v>0</v>
      </c>
      <c r="AL11" s="84">
        <v>0</v>
      </c>
      <c r="AM11" s="84">
        <v>17.891928604499999</v>
      </c>
      <c r="AN11" s="241">
        <v>95.398911386760005</v>
      </c>
      <c r="AO11" s="35">
        <v>0</v>
      </c>
      <c r="AP11" s="35">
        <v>1.2105106862400001</v>
      </c>
      <c r="AQ11" s="35">
        <v>5.3243</v>
      </c>
      <c r="AR11" s="270"/>
    </row>
    <row r="12" spans="1:44" ht="13.35" customHeight="1">
      <c r="B12" s="37" t="s">
        <v>1</v>
      </c>
      <c r="C12" s="32">
        <v>-9.8633938193300574E-2</v>
      </c>
      <c r="D12" s="32"/>
      <c r="E12" s="32">
        <v>-4.9057418066994485E-3</v>
      </c>
      <c r="F12" s="32"/>
      <c r="G12" s="32">
        <v>-0.10353968000000002</v>
      </c>
      <c r="H12" s="32">
        <v>-0.10971808169435815</v>
      </c>
      <c r="I12" s="32"/>
      <c r="J12" s="32"/>
      <c r="K12" s="32">
        <v>0</v>
      </c>
      <c r="L12" s="32">
        <v>0</v>
      </c>
      <c r="M12" s="32">
        <v>-2.0396584203974388E-2</v>
      </c>
      <c r="N12" s="32"/>
      <c r="O12" s="32"/>
      <c r="P12" s="37"/>
      <c r="Q12" s="37"/>
      <c r="R12" s="37"/>
      <c r="S12" s="32"/>
      <c r="T12" s="32"/>
      <c r="U12" s="32"/>
      <c r="V12" s="32"/>
      <c r="Z12" s="53"/>
      <c r="AA12" s="53"/>
      <c r="AD12" s="51" t="s">
        <v>1</v>
      </c>
      <c r="AE12" s="67">
        <v>1562.9220351978531</v>
      </c>
      <c r="AF12" s="67">
        <v>15479.99</v>
      </c>
      <c r="AI12" s="51" t="s">
        <v>1</v>
      </c>
      <c r="AJ12" s="238">
        <v>156.10896998401998</v>
      </c>
      <c r="AK12" s="239">
        <v>0</v>
      </c>
      <c r="AL12" s="84">
        <v>79.718000000000004</v>
      </c>
      <c r="AM12" s="84">
        <v>4.3040133009999977</v>
      </c>
      <c r="AN12" s="241">
        <v>18.295108342999999</v>
      </c>
      <c r="AO12" s="35">
        <v>0</v>
      </c>
      <c r="AP12" s="35">
        <v>1.12977268188</v>
      </c>
      <c r="AQ12" s="35">
        <v>52.662080120000006</v>
      </c>
      <c r="AR12" s="270"/>
    </row>
    <row r="13" spans="1:44">
      <c r="B13" s="37" t="s">
        <v>2</v>
      </c>
      <c r="C13" s="32">
        <v>-7.9503405371438851E-2</v>
      </c>
      <c r="D13" s="32"/>
      <c r="E13" s="32">
        <v>-3.3197546285612667E-3</v>
      </c>
      <c r="F13" s="32"/>
      <c r="G13" s="32">
        <v>-8.2823160000000118E-2</v>
      </c>
      <c r="H13" s="32">
        <v>-8.7265082915788605E-2</v>
      </c>
      <c r="I13" s="32"/>
      <c r="J13" s="32"/>
      <c r="K13" s="32">
        <v>8.4433247099195974E-3</v>
      </c>
      <c r="L13" s="32">
        <v>8.4433247099195974E-3</v>
      </c>
      <c r="M13" s="32">
        <v>-1.6054715039107159E-2</v>
      </c>
      <c r="N13" s="32"/>
      <c r="O13" s="32"/>
      <c r="P13" s="37"/>
      <c r="Q13" s="37"/>
      <c r="R13" s="37"/>
      <c r="S13" s="32"/>
      <c r="T13" s="32"/>
      <c r="U13" s="32"/>
      <c r="V13" s="32"/>
      <c r="Z13" s="53"/>
      <c r="AA13" s="53"/>
      <c r="AD13" s="51" t="s">
        <v>2</v>
      </c>
      <c r="AE13" s="67">
        <v>1604.3841554601131</v>
      </c>
      <c r="AF13" s="67">
        <v>15977.683333333334</v>
      </c>
      <c r="AI13" s="51" t="s">
        <v>2</v>
      </c>
      <c r="AJ13" s="53">
        <v>52.476134293000001</v>
      </c>
      <c r="AK13" s="239">
        <v>0</v>
      </c>
      <c r="AL13" s="239">
        <v>0</v>
      </c>
      <c r="AM13" s="123">
        <v>3.2194562860000002</v>
      </c>
      <c r="AN13" s="240">
        <v>15.229697144000001</v>
      </c>
      <c r="AO13" s="35">
        <v>21.493109397000001</v>
      </c>
      <c r="AP13" s="35">
        <v>0.80913914699999989</v>
      </c>
      <c r="AQ13" s="35">
        <v>11.724732319999999</v>
      </c>
      <c r="AR13" s="270"/>
    </row>
    <row r="14" spans="1:44">
      <c r="B14" s="37" t="s">
        <v>3</v>
      </c>
      <c r="C14" s="32">
        <v>-5.3508343298934946E-2</v>
      </c>
      <c r="D14" s="32"/>
      <c r="E14" s="32">
        <v>1.5029314926062742E-2</v>
      </c>
      <c r="F14" s="32"/>
      <c r="G14" s="32">
        <v>-4.6366340000002948E-2</v>
      </c>
      <c r="H14" s="32">
        <v>-5.1339882691686656E-2</v>
      </c>
      <c r="I14" s="32"/>
      <c r="J14" s="32"/>
      <c r="K14" s="32">
        <v>9.9784664693589598E-3</v>
      </c>
      <c r="L14" s="32">
        <v>9.9784664693589598E-3</v>
      </c>
      <c r="M14" s="32">
        <v>-4.4808175708505038E-3</v>
      </c>
      <c r="N14" s="32"/>
      <c r="O14" s="32"/>
      <c r="P14" s="37"/>
      <c r="Q14" s="37"/>
      <c r="R14" s="37"/>
      <c r="S14" s="32"/>
      <c r="T14" s="32"/>
      <c r="U14" s="32"/>
      <c r="V14" s="32"/>
      <c r="Z14" s="53"/>
      <c r="AA14" s="53"/>
      <c r="AD14" s="51" t="s">
        <v>3</v>
      </c>
      <c r="AE14" s="67">
        <v>1488.7218020057765</v>
      </c>
      <c r="AF14" s="67">
        <v>15205.093333333332</v>
      </c>
      <c r="AI14" s="51" t="s">
        <v>3</v>
      </c>
      <c r="AJ14" s="53">
        <v>252.10319914794999</v>
      </c>
      <c r="AK14" s="239">
        <v>0</v>
      </c>
      <c r="AL14" s="239">
        <v>20</v>
      </c>
      <c r="AM14" s="123">
        <v>8.9268860020799998</v>
      </c>
      <c r="AN14" s="240">
        <v>38.646268639710001</v>
      </c>
      <c r="AO14" s="35">
        <v>154.29194039000001</v>
      </c>
      <c r="AP14" s="35">
        <v>1.01607717616</v>
      </c>
      <c r="AQ14" s="35">
        <v>29.222026940000003</v>
      </c>
      <c r="AR14" s="270"/>
    </row>
    <row r="15" spans="1:44">
      <c r="A15" s="31">
        <v>2017</v>
      </c>
      <c r="B15" s="37" t="s">
        <v>4</v>
      </c>
      <c r="C15" s="32">
        <v>-5.886532230196817E-2</v>
      </c>
      <c r="D15" s="32"/>
      <c r="E15" s="32">
        <v>1.0591714981968092E-2</v>
      </c>
      <c r="F15" s="32"/>
      <c r="G15" s="32">
        <v>-4.8273607319999856E-2</v>
      </c>
      <c r="H15" s="32">
        <v>-4.9690498227432767E-2</v>
      </c>
      <c r="I15" s="32"/>
      <c r="J15" s="32"/>
      <c r="K15" s="32">
        <v>-7.7705259455540521E-3</v>
      </c>
      <c r="L15" s="32">
        <v>-7.7705259455540521E-3</v>
      </c>
      <c r="M15" s="32">
        <v>-9.6374734125715955E-3</v>
      </c>
      <c r="N15" s="32"/>
      <c r="O15" s="32"/>
      <c r="P15" s="37"/>
      <c r="Q15" s="37"/>
      <c r="R15" s="37"/>
      <c r="S15" s="104"/>
      <c r="T15" s="104"/>
      <c r="U15" s="104"/>
      <c r="V15" s="104"/>
      <c r="Z15" s="53"/>
      <c r="AA15" s="53"/>
      <c r="AC15" s="51">
        <v>2015</v>
      </c>
      <c r="AD15" s="51" t="s">
        <v>4</v>
      </c>
      <c r="AE15" s="67">
        <v>1351.6161907258831</v>
      </c>
      <c r="AF15" s="67">
        <v>14012.300000000001</v>
      </c>
      <c r="AH15" s="51">
        <v>2023</v>
      </c>
      <c r="AI15" s="51" t="s">
        <v>4</v>
      </c>
      <c r="AJ15" s="53">
        <v>74.143288780419994</v>
      </c>
      <c r="AK15" s="239">
        <v>0</v>
      </c>
      <c r="AL15" s="239">
        <v>8.5</v>
      </c>
      <c r="AM15" s="123">
        <v>3.3769084530000004</v>
      </c>
      <c r="AN15" s="240">
        <v>40.624568622000005</v>
      </c>
      <c r="AO15" s="35">
        <v>11.915760300000001</v>
      </c>
      <c r="AP15" s="35">
        <v>2.4615107059999999</v>
      </c>
      <c r="AQ15" s="35">
        <v>7.2645406999999995</v>
      </c>
      <c r="AR15" s="270"/>
    </row>
    <row r="16" spans="1:44">
      <c r="B16" s="37" t="s">
        <v>1</v>
      </c>
      <c r="C16" s="32">
        <v>1.7245821048903376E-2</v>
      </c>
      <c r="D16" s="32"/>
      <c r="E16" s="32">
        <v>-5.1992352736903169E-2</v>
      </c>
      <c r="F16" s="32"/>
      <c r="G16" s="32">
        <v>-3.4746531687999793E-2</v>
      </c>
      <c r="H16" s="32">
        <v>-2.7133103491493449E-2</v>
      </c>
      <c r="I16" s="32"/>
      <c r="J16" s="32"/>
      <c r="K16" s="32">
        <v>-6.1928142484314663E-2</v>
      </c>
      <c r="L16" s="32">
        <v>-6.1928142484314663E-2</v>
      </c>
      <c r="M16" s="32">
        <v>2.8561570277700898E-3</v>
      </c>
      <c r="N16" s="32"/>
      <c r="O16" s="32"/>
      <c r="P16" s="37"/>
      <c r="Q16" s="37"/>
      <c r="R16" s="37"/>
      <c r="S16" s="104"/>
      <c r="T16" s="104"/>
      <c r="U16" s="104"/>
      <c r="V16" s="104"/>
      <c r="Z16" s="53"/>
      <c r="AA16" s="53"/>
      <c r="AD16" s="51" t="s">
        <v>1</v>
      </c>
      <c r="AE16" s="67">
        <v>1314.6312316870001</v>
      </c>
      <c r="AF16" s="67">
        <v>13503.353333333333</v>
      </c>
      <c r="AI16" s="51" t="s">
        <v>1</v>
      </c>
      <c r="AJ16" s="53">
        <v>438.71526084917997</v>
      </c>
      <c r="AK16" s="239">
        <v>0</v>
      </c>
      <c r="AL16" s="239">
        <v>18</v>
      </c>
      <c r="AM16" s="123">
        <v>7.5736585407000021</v>
      </c>
      <c r="AN16" s="240">
        <v>64.212747152859961</v>
      </c>
      <c r="AO16" s="35">
        <v>313.04923917100007</v>
      </c>
      <c r="AP16" s="35">
        <v>0.94181406461999995</v>
      </c>
      <c r="AQ16" s="35">
        <v>34.937801919999998</v>
      </c>
    </row>
    <row r="17" spans="1:43">
      <c r="B17" s="37" t="s">
        <v>2</v>
      </c>
      <c r="C17" s="32">
        <v>6.6101186945274115E-2</v>
      </c>
      <c r="D17" s="32"/>
      <c r="E17" s="32">
        <v>-7.8054258909273755E-2</v>
      </c>
      <c r="F17" s="32"/>
      <c r="G17" s="32">
        <v>-1.1953071963999862E-2</v>
      </c>
      <c r="H17" s="32">
        <v>-6.5740309197319657E-3</v>
      </c>
      <c r="I17" s="32"/>
      <c r="J17" s="32"/>
      <c r="K17" s="32">
        <v>-1.9280033202455304E-2</v>
      </c>
      <c r="L17" s="32">
        <v>-1.9280033202455304E-2</v>
      </c>
      <c r="M17" s="32">
        <v>4.7384711539402158E-3</v>
      </c>
      <c r="N17" s="32"/>
      <c r="O17" s="32"/>
      <c r="P17" s="37"/>
      <c r="Q17" s="37"/>
      <c r="R17" s="37"/>
      <c r="S17" s="104"/>
      <c r="T17" s="104"/>
      <c r="U17" s="104"/>
      <c r="V17" s="104"/>
      <c r="Z17" s="53"/>
      <c r="AA17" s="53"/>
      <c r="AD17" s="51" t="s">
        <v>2</v>
      </c>
      <c r="AE17" s="67">
        <v>1293.2988564495067</v>
      </c>
      <c r="AF17" s="67">
        <v>13565.906666666668</v>
      </c>
      <c r="AI17" s="51" t="s">
        <v>2</v>
      </c>
      <c r="AJ17" s="53">
        <v>101.34679649835999</v>
      </c>
      <c r="AK17" s="239">
        <v>0</v>
      </c>
      <c r="AL17" s="239">
        <v>49</v>
      </c>
      <c r="AM17" s="123">
        <v>10.674019949999995</v>
      </c>
      <c r="AN17" s="240">
        <v>26.229811630999997</v>
      </c>
      <c r="AO17" s="35">
        <v>10.985082070000001</v>
      </c>
      <c r="AP17" s="35">
        <v>1.9333200470000003</v>
      </c>
      <c r="AQ17" s="35">
        <v>2.5245627999999996</v>
      </c>
    </row>
    <row r="18" spans="1:43">
      <c r="B18" s="37" t="s">
        <v>3</v>
      </c>
      <c r="C18" s="32">
        <v>5.3567816560748494E-2</v>
      </c>
      <c r="D18" s="32"/>
      <c r="E18" s="32">
        <v>-6.6864560671357598E-2</v>
      </c>
      <c r="F18" s="32"/>
      <c r="G18" s="32">
        <v>-5.9890059999981871E-3</v>
      </c>
      <c r="H18" s="32">
        <v>1.142178215488121E-3</v>
      </c>
      <c r="I18" s="32"/>
      <c r="J18" s="32"/>
      <c r="K18" s="32">
        <v>2.2236621979915716E-2</v>
      </c>
      <c r="L18" s="32">
        <v>2.2236621979915716E-2</v>
      </c>
      <c r="M18" s="32">
        <v>3.2516501205854809E-3</v>
      </c>
      <c r="N18" s="32"/>
      <c r="O18" s="32"/>
      <c r="P18" s="37"/>
      <c r="Q18" s="37"/>
      <c r="R18" s="37"/>
      <c r="S18" s="236">
        <v>6.4353448859408289</v>
      </c>
      <c r="T18" s="104">
        <v>2.25908594182911</v>
      </c>
      <c r="U18" s="104">
        <v>0.12121086633985328</v>
      </c>
      <c r="V18" s="104">
        <v>4.0550480777718656</v>
      </c>
      <c r="Z18" s="53"/>
      <c r="AA18" s="53"/>
      <c r="AD18" s="51" t="s">
        <v>3</v>
      </c>
      <c r="AE18" s="67">
        <v>1278.0025378152068</v>
      </c>
      <c r="AF18" s="67">
        <v>12714.486666666666</v>
      </c>
      <c r="AI18" s="51" t="s">
        <v>3</v>
      </c>
      <c r="AJ18" s="239">
        <v>111.65</v>
      </c>
      <c r="AK18" s="239">
        <v>0</v>
      </c>
      <c r="AL18" s="239">
        <v>32</v>
      </c>
      <c r="AM18" s="239">
        <v>8.9590000000000032</v>
      </c>
      <c r="AN18" s="239">
        <v>43.012872594140056</v>
      </c>
      <c r="AO18" s="239">
        <v>8.3000000000000007</v>
      </c>
      <c r="AP18" s="239">
        <v>0.58099999999999996</v>
      </c>
      <c r="AQ18" s="239">
        <v>18.771999999999998</v>
      </c>
    </row>
    <row r="19" spans="1:43">
      <c r="A19" s="31">
        <v>2018</v>
      </c>
      <c r="B19" s="37" t="s">
        <v>4</v>
      </c>
      <c r="C19" s="32">
        <v>6.2323486152945362E-2</v>
      </c>
      <c r="D19" s="32"/>
      <c r="E19" s="32">
        <v>-6.6320486152945057E-2</v>
      </c>
      <c r="F19" s="32"/>
      <c r="G19" s="32">
        <v>-3.9970000000000283E-3</v>
      </c>
      <c r="H19" s="32">
        <v>1.95249850889474E-2</v>
      </c>
      <c r="I19" s="32"/>
      <c r="J19" s="32"/>
      <c r="K19" s="32">
        <v>-7.1919960232104119E-3</v>
      </c>
      <c r="L19" s="32">
        <v>-7.1919960232104119E-3</v>
      </c>
      <c r="M19" s="32">
        <v>8.5473992829518952E-3</v>
      </c>
      <c r="N19" s="32"/>
      <c r="O19" s="32"/>
      <c r="P19" s="37"/>
      <c r="Q19" s="37"/>
      <c r="R19" s="37"/>
      <c r="S19" s="236">
        <v>10.234463713522389</v>
      </c>
      <c r="T19" s="104">
        <v>5.9988656006208201</v>
      </c>
      <c r="U19" s="104">
        <v>5.9886301393093588E-2</v>
      </c>
      <c r="V19" s="104">
        <v>4.1757118115084761</v>
      </c>
      <c r="Z19" s="53"/>
      <c r="AA19" s="53"/>
      <c r="AC19" s="51">
        <v>2016</v>
      </c>
      <c r="AD19" s="51" t="s">
        <v>4</v>
      </c>
      <c r="AE19" s="67">
        <v>1401.8684002130431</v>
      </c>
      <c r="AF19" s="67">
        <v>11714.455500000002</v>
      </c>
      <c r="AH19" s="51">
        <v>2024</v>
      </c>
      <c r="AI19" s="51" t="s">
        <v>4</v>
      </c>
      <c r="AJ19" s="239">
        <v>188.01345288392</v>
      </c>
      <c r="AK19" s="239">
        <v>0</v>
      </c>
      <c r="AL19" s="239">
        <v>0</v>
      </c>
      <c r="AM19" s="239">
        <v>42.562623709999997</v>
      </c>
      <c r="AN19" s="239">
        <v>118.65274322808</v>
      </c>
      <c r="AO19" s="239">
        <v>8.9039999999999999</v>
      </c>
      <c r="AP19" s="239">
        <v>1.1657006458400001</v>
      </c>
      <c r="AQ19" s="239">
        <v>16.728385300000003</v>
      </c>
    </row>
    <row r="20" spans="1:43">
      <c r="B20" s="37" t="s">
        <v>1</v>
      </c>
      <c r="C20" s="32">
        <v>1.3026978056446259E-2</v>
      </c>
      <c r="D20" s="32"/>
      <c r="E20" s="32">
        <v>-1.6026978056446262E-2</v>
      </c>
      <c r="F20" s="32"/>
      <c r="G20" s="32">
        <v>-3.0000000000000027E-3</v>
      </c>
      <c r="H20" s="32">
        <v>3.3222906588729062E-2</v>
      </c>
      <c r="I20" s="32"/>
      <c r="J20" s="32"/>
      <c r="K20" s="32">
        <v>-2.0134228187919434E-2</v>
      </c>
      <c r="L20" s="32">
        <v>-1.1398036745279394E-2</v>
      </c>
      <c r="M20" s="32">
        <v>1.6330122958424287E-2</v>
      </c>
      <c r="N20" s="32"/>
      <c r="O20" s="32"/>
      <c r="P20" s="37"/>
      <c r="Q20" s="37"/>
      <c r="R20" s="37"/>
      <c r="S20" s="236">
        <v>10.900046913784328</v>
      </c>
      <c r="T20" s="104">
        <v>7.9171014121965229</v>
      </c>
      <c r="U20" s="104">
        <v>0.55182386656633209</v>
      </c>
      <c r="V20" s="104">
        <v>2.4311216350214728</v>
      </c>
      <c r="Z20" s="53"/>
      <c r="AA20" s="53"/>
      <c r="AD20" s="51" t="s">
        <v>1</v>
      </c>
      <c r="AE20" s="67">
        <v>1336.5545729648231</v>
      </c>
      <c r="AF20" s="67">
        <v>11118.029999999999</v>
      </c>
      <c r="AI20" s="51" t="s">
        <v>1</v>
      </c>
      <c r="AJ20" s="239">
        <v>609.07414569706009</v>
      </c>
      <c r="AK20" s="239">
        <v>500</v>
      </c>
      <c r="AL20" s="239">
        <v>20</v>
      </c>
      <c r="AM20" s="239">
        <v>2.4707425000000001</v>
      </c>
      <c r="AN20" s="239">
        <v>41.910394086700009</v>
      </c>
      <c r="AO20" s="239">
        <v>15.234677184000001</v>
      </c>
      <c r="AP20" s="239">
        <v>1.7550856163599999</v>
      </c>
      <c r="AQ20" s="239">
        <v>27.703246309999997</v>
      </c>
    </row>
    <row r="21" spans="1:43">
      <c r="B21" s="37" t="s">
        <v>2</v>
      </c>
      <c r="C21" s="32">
        <v>-7.050308769791247E-2</v>
      </c>
      <c r="D21" s="32"/>
      <c r="E21" s="32">
        <v>7.0503087697912026E-2</v>
      </c>
      <c r="F21" s="32"/>
      <c r="G21" s="32">
        <v>0</v>
      </c>
      <c r="H21" s="32">
        <v>4.7524109463812358E-2</v>
      </c>
      <c r="I21" s="32"/>
      <c r="J21" s="32"/>
      <c r="K21" s="32">
        <v>0.11643835616438358</v>
      </c>
      <c r="L21" s="32">
        <v>6.6963960607439921E-2</v>
      </c>
      <c r="M21" s="32">
        <v>1.864541090599614E-2</v>
      </c>
      <c r="N21" s="32"/>
      <c r="O21" s="32"/>
      <c r="P21" s="37"/>
      <c r="Q21" s="37"/>
      <c r="R21" s="37"/>
      <c r="S21" s="236">
        <v>15.133609690901196</v>
      </c>
      <c r="T21" s="104">
        <v>9.1330416873941616</v>
      </c>
      <c r="U21" s="104">
        <v>0.98706618983555217</v>
      </c>
      <c r="V21" s="104">
        <v>5.013501813671482</v>
      </c>
      <c r="Z21" s="53"/>
      <c r="AA21" s="53"/>
      <c r="AD21" s="51" t="s">
        <v>2</v>
      </c>
      <c r="AE21" s="67">
        <v>1431.6676238886666</v>
      </c>
      <c r="AF21" s="67">
        <v>12229.036666666667</v>
      </c>
      <c r="AJ21" s="53"/>
      <c r="AK21" s="53"/>
      <c r="AL21" s="54"/>
      <c r="AM21" s="53"/>
      <c r="AN21" s="54"/>
    </row>
    <row r="22" spans="1:43">
      <c r="A22" s="37"/>
      <c r="B22" s="37" t="s">
        <v>3</v>
      </c>
      <c r="C22" s="32">
        <v>-8.6274058105101803E-2</v>
      </c>
      <c r="D22" s="32"/>
      <c r="E22" s="32">
        <v>8.6274058105102247E-2</v>
      </c>
      <c r="F22" s="32"/>
      <c r="G22" s="32">
        <v>0</v>
      </c>
      <c r="H22" s="32">
        <v>4.9360860411246099E-2</v>
      </c>
      <c r="I22" s="32"/>
      <c r="J22" s="32"/>
      <c r="K22" s="32">
        <v>0.24233128834355822</v>
      </c>
      <c r="L22" s="32">
        <v>3.7296516434830895E-2</v>
      </c>
      <c r="M22" s="32">
        <v>5.0107728006512087E-3</v>
      </c>
      <c r="N22" s="32"/>
      <c r="O22" s="32"/>
      <c r="P22" s="37"/>
      <c r="Q22" s="37"/>
      <c r="R22" s="37"/>
      <c r="S22" s="236">
        <v>14.959702115379116</v>
      </c>
      <c r="T22" s="104">
        <v>8.8344999115615188</v>
      </c>
      <c r="U22" s="104">
        <v>1.1329018618032367</v>
      </c>
      <c r="V22" s="104">
        <v>4.9923003420143592</v>
      </c>
      <c r="Z22" s="53"/>
      <c r="AA22" s="53"/>
      <c r="AD22" s="51" t="s">
        <v>3</v>
      </c>
      <c r="AE22" s="67">
        <v>1389.48914511711</v>
      </c>
      <c r="AF22" s="67">
        <v>11227.19</v>
      </c>
      <c r="AJ22" s="53"/>
      <c r="AK22" s="53"/>
      <c r="AL22" s="54"/>
      <c r="AM22" s="53"/>
      <c r="AN22" s="54"/>
    </row>
    <row r="23" spans="1:43">
      <c r="A23" s="31">
        <v>2019</v>
      </c>
      <c r="B23" s="37" t="s">
        <v>4</v>
      </c>
      <c r="C23" s="32">
        <v>-9.314313115317896E-2</v>
      </c>
      <c r="D23" s="32">
        <v>-0.18429621135841079</v>
      </c>
      <c r="E23" s="32">
        <v>9.414313115317885E-2</v>
      </c>
      <c r="F23" s="32">
        <v>0.22483221476510051</v>
      </c>
      <c r="G23" s="32">
        <v>9.9999999999988987E-4</v>
      </c>
      <c r="H23" s="32">
        <v>4.0536003406689725E-2</v>
      </c>
      <c r="I23" s="32"/>
      <c r="J23" s="32"/>
      <c r="K23" s="32">
        <v>-9.8765432098765427E-2</v>
      </c>
      <c r="L23" s="32">
        <v>0</v>
      </c>
      <c r="M23" s="32">
        <v>6.5773069543029195E-5</v>
      </c>
      <c r="N23" s="32"/>
      <c r="O23" s="32"/>
      <c r="P23" s="37"/>
      <c r="Q23" s="37"/>
      <c r="R23" s="37"/>
      <c r="S23" s="236">
        <v>11.855513990148939</v>
      </c>
      <c r="T23" s="104">
        <v>5.8591395733410341</v>
      </c>
      <c r="U23" s="104">
        <v>1.0955206197720999</v>
      </c>
      <c r="V23" s="104">
        <v>4.9008537970358059</v>
      </c>
      <c r="Z23" s="53"/>
      <c r="AA23" s="53"/>
      <c r="AC23" s="51">
        <v>2017</v>
      </c>
      <c r="AD23" s="51" t="s">
        <v>4</v>
      </c>
      <c r="AE23" s="67">
        <v>1465.5028438777399</v>
      </c>
      <c r="AF23" s="67">
        <v>12346.330000000002</v>
      </c>
      <c r="AJ23" s="53"/>
      <c r="AK23" s="53"/>
      <c r="AL23" s="54"/>
      <c r="AM23" s="53"/>
      <c r="AN23" s="54"/>
    </row>
    <row r="24" spans="1:43">
      <c r="B24" s="37" t="s">
        <v>1</v>
      </c>
      <c r="C24" s="32">
        <v>-0.11686180650170763</v>
      </c>
      <c r="D24" s="32">
        <v>-0.26134032951699382</v>
      </c>
      <c r="E24" s="32">
        <v>0.11385780650170751</v>
      </c>
      <c r="F24" s="32">
        <v>0.27499999999999991</v>
      </c>
      <c r="G24" s="32">
        <v>-3.0040000000001177E-3</v>
      </c>
      <c r="H24" s="32">
        <v>1.3659670483006092E-2</v>
      </c>
      <c r="I24" s="32"/>
      <c r="J24" s="32"/>
      <c r="K24" s="32">
        <v>2.0000000000000018E-2</v>
      </c>
      <c r="L24" s="32">
        <v>6.4149588304851513E-3</v>
      </c>
      <c r="M24" s="32">
        <v>-9.9209886374932443E-3</v>
      </c>
      <c r="N24" s="32"/>
      <c r="O24" s="32"/>
      <c r="P24" s="37"/>
      <c r="Q24" s="37"/>
      <c r="R24" s="37"/>
      <c r="S24" s="236">
        <v>8.1795317265611214</v>
      </c>
      <c r="T24" s="104">
        <v>4.2004583279386738</v>
      </c>
      <c r="U24" s="104">
        <v>0.58270865147282747</v>
      </c>
      <c r="V24" s="104">
        <v>3.396364747149621</v>
      </c>
      <c r="Z24" s="53"/>
      <c r="AA24" s="53"/>
      <c r="AD24" s="51" t="s">
        <v>1</v>
      </c>
      <c r="AE24" s="67">
        <v>1494.4638150000001</v>
      </c>
      <c r="AF24" s="67">
        <v>12790.54</v>
      </c>
      <c r="AJ24" s="53"/>
      <c r="AK24" s="53"/>
      <c r="AL24" s="54"/>
      <c r="AM24" s="53"/>
      <c r="AN24" s="54"/>
    </row>
    <row r="25" spans="1:43">
      <c r="B25" s="37" t="s">
        <v>2</v>
      </c>
      <c r="C25" s="32">
        <v>-8.061228612192417E-2</v>
      </c>
      <c r="D25" s="32">
        <v>-0.28363123953766856</v>
      </c>
      <c r="E25" s="32">
        <v>6.9632318121924275E-2</v>
      </c>
      <c r="F25" s="32">
        <v>0.30061349693251538</v>
      </c>
      <c r="G25" s="32">
        <v>-1.0979968000000118E-2</v>
      </c>
      <c r="H25" s="32">
        <v>1.6982257394846823E-2</v>
      </c>
      <c r="I25" s="32"/>
      <c r="J25" s="32"/>
      <c r="K25" s="32">
        <v>0.1388665055063123</v>
      </c>
      <c r="L25" s="32">
        <v>2.460038245046503E-2</v>
      </c>
      <c r="M25" s="32">
        <v>2.1984340142936265E-2</v>
      </c>
      <c r="N25" s="32"/>
      <c r="O25" s="32"/>
      <c r="P25" s="37"/>
      <c r="Q25" s="37"/>
      <c r="R25" s="37"/>
      <c r="S25" s="236">
        <v>2.711005890328781</v>
      </c>
      <c r="T25" s="104">
        <v>1.884520991689663</v>
      </c>
      <c r="U25" s="104">
        <v>0</v>
      </c>
      <c r="V25" s="104">
        <v>0.826484898639118</v>
      </c>
      <c r="Z25" s="53"/>
      <c r="AA25" s="53"/>
      <c r="AD25" s="51" t="s">
        <v>2</v>
      </c>
      <c r="AE25" s="67">
        <v>1827.6957456813334</v>
      </c>
      <c r="AF25" s="67">
        <v>15215.26</v>
      </c>
    </row>
    <row r="26" spans="1:43">
      <c r="A26" s="37"/>
      <c r="B26" s="37" t="s">
        <v>3</v>
      </c>
      <c r="C26" s="32">
        <v>-5.405137752864797E-2</v>
      </c>
      <c r="D26" s="32">
        <v>1.5797506019999963E-2</v>
      </c>
      <c r="E26" s="32">
        <v>3.7137289336647505E-2</v>
      </c>
      <c r="F26" s="32">
        <v>1.4814814814815058E-2</v>
      </c>
      <c r="G26" s="32">
        <v>-1.6914088192000021E-2</v>
      </c>
      <c r="H26" s="32">
        <v>3.0612320834815021E-2</v>
      </c>
      <c r="I26" s="32"/>
      <c r="J26" s="32"/>
      <c r="K26" s="32">
        <v>-3.0660377358490476E-2</v>
      </c>
      <c r="L26" s="32">
        <v>5.7838371810847722E-3</v>
      </c>
      <c r="M26" s="32">
        <v>1.84803889040972E-2</v>
      </c>
      <c r="N26" s="32"/>
      <c r="O26" s="32"/>
      <c r="P26" s="37"/>
      <c r="Q26" s="37"/>
      <c r="R26" s="37"/>
      <c r="S26" s="236">
        <v>2.5202665580260541</v>
      </c>
      <c r="T26" s="104">
        <v>2.2667164261821786</v>
      </c>
      <c r="U26" s="104">
        <v>0</v>
      </c>
      <c r="V26" s="104">
        <v>0.25355013184387543</v>
      </c>
      <c r="Z26" s="53"/>
      <c r="AA26" s="53"/>
      <c r="AD26" s="51" t="s">
        <v>3</v>
      </c>
      <c r="AE26" s="67">
        <v>2333.0557100629999</v>
      </c>
      <c r="AF26" s="67">
        <v>21437.296666666665</v>
      </c>
    </row>
    <row r="27" spans="1:43" ht="15">
      <c r="A27" s="31">
        <v>2020</v>
      </c>
      <c r="B27" s="37" t="s">
        <v>4</v>
      </c>
      <c r="C27" s="32">
        <v>-6.1180976839387835E-2</v>
      </c>
      <c r="D27" s="32">
        <v>3.4402186478776686E-2</v>
      </c>
      <c r="E27" s="32">
        <v>4.426688864738737E-2</v>
      </c>
      <c r="F27" s="32">
        <v>4.6575342465753566E-2</v>
      </c>
      <c r="G27" s="32">
        <v>-1.6914088192000021E-2</v>
      </c>
      <c r="H27" s="32">
        <v>8.0977528944530253E-2</v>
      </c>
      <c r="I27" s="32"/>
      <c r="J27" s="32"/>
      <c r="K27" s="32">
        <v>-7.0559610705596132E-2</v>
      </c>
      <c r="L27" s="32">
        <v>6.8743062119576148E-3</v>
      </c>
      <c r="M27" s="32">
        <v>4.8938195575855881E-2</v>
      </c>
      <c r="N27" s="32"/>
      <c r="O27" s="32"/>
      <c r="P27" s="352"/>
      <c r="Q27" s="37"/>
      <c r="R27" s="37"/>
      <c r="S27" s="236">
        <v>1.9924434315618356</v>
      </c>
      <c r="T27" s="104">
        <v>1.8345356613497663</v>
      </c>
      <c r="U27" s="104">
        <v>0</v>
      </c>
      <c r="V27" s="104">
        <v>0.15790777021206931</v>
      </c>
      <c r="Z27" s="53"/>
      <c r="AA27" s="53"/>
      <c r="AC27" s="51">
        <v>2018</v>
      </c>
      <c r="AD27" s="51" t="s">
        <v>4</v>
      </c>
      <c r="AE27" s="67">
        <v>2525.0189704889999</v>
      </c>
      <c r="AF27" s="67">
        <v>21057.726666666666</v>
      </c>
    </row>
    <row r="28" spans="1:43" ht="15">
      <c r="B28" s="37" t="s">
        <v>1</v>
      </c>
      <c r="C28" s="32">
        <v>-6.8900063974480674E-2</v>
      </c>
      <c r="D28" s="32">
        <v>0.20639755582781372</v>
      </c>
      <c r="E28" s="32">
        <v>5.6405944595398827E-2</v>
      </c>
      <c r="F28" s="32">
        <v>-7.3327961321514756E-2</v>
      </c>
      <c r="G28" s="32">
        <v>-1.2965951999999947E-2</v>
      </c>
      <c r="H28" s="32">
        <v>0.13306959450629896</v>
      </c>
      <c r="I28" s="32"/>
      <c r="J28" s="32"/>
      <c r="K28" s="32">
        <v>-9.6858638743455461E-2</v>
      </c>
      <c r="L28" s="32">
        <v>1.811400590836687E-2</v>
      </c>
      <c r="M28" s="32">
        <v>3.7790697674418672E-2</v>
      </c>
      <c r="N28" s="32"/>
      <c r="O28" s="32"/>
      <c r="P28" s="352"/>
      <c r="Q28" s="37"/>
      <c r="R28" s="37"/>
      <c r="S28" s="236">
        <v>6.4754324076806125</v>
      </c>
      <c r="T28" s="104">
        <v>1.6054020220834166</v>
      </c>
      <c r="U28" s="104">
        <v>0.23877459891875055</v>
      </c>
      <c r="V28" s="104">
        <v>4.6312557866784454</v>
      </c>
      <c r="Z28" s="53"/>
      <c r="AA28" s="53"/>
      <c r="AD28" s="51" t="s">
        <v>1</v>
      </c>
      <c r="AE28" s="67">
        <v>2480.3685312309999</v>
      </c>
      <c r="AF28" s="67">
        <v>19746.72</v>
      </c>
    </row>
    <row r="29" spans="1:43" ht="15">
      <c r="B29" s="37" t="s">
        <v>2</v>
      </c>
      <c r="C29" s="32">
        <v>-6.0810337016915517E-2</v>
      </c>
      <c r="D29" s="32">
        <v>0.204579280440642</v>
      </c>
      <c r="E29" s="32">
        <v>4.937955457716825E-2</v>
      </c>
      <c r="F29" s="32">
        <v>-0.10613207547169801</v>
      </c>
      <c r="G29" s="32">
        <v>-4.0110060000000392E-3</v>
      </c>
      <c r="H29" s="32">
        <v>9.8447204968943991E-2</v>
      </c>
      <c r="I29" s="32"/>
      <c r="J29" s="32"/>
      <c r="K29" s="32">
        <v>9.8550724637681109E-2</v>
      </c>
      <c r="L29" s="32">
        <v>1.778553827360585E-2</v>
      </c>
      <c r="M29" s="32">
        <v>-9.2436974789916748E-3</v>
      </c>
      <c r="N29" s="32"/>
      <c r="O29" s="32"/>
      <c r="P29" s="352"/>
      <c r="Q29" s="37"/>
      <c r="R29" s="37"/>
      <c r="S29" s="236">
        <v>14.07568189084772</v>
      </c>
      <c r="T29" s="104">
        <v>2.9518555443042183</v>
      </c>
      <c r="U29" s="104">
        <v>0.57087115150494505</v>
      </c>
      <c r="V29" s="104">
        <v>10.552955195038557</v>
      </c>
      <c r="Z29" s="53"/>
      <c r="AA29" s="53"/>
      <c r="AD29" s="51" t="s">
        <v>2</v>
      </c>
      <c r="AE29" s="67">
        <v>2345.1040053903334</v>
      </c>
      <c r="AF29" s="67">
        <v>19645.556666666667</v>
      </c>
    </row>
    <row r="30" spans="1:43" ht="15">
      <c r="B30" s="37" t="s">
        <v>3</v>
      </c>
      <c r="C30" s="32">
        <v>-6.9660527790475935E-2</v>
      </c>
      <c r="D30" s="32">
        <v>5.2628787945464328E-2</v>
      </c>
      <c r="E30" s="32">
        <v>5.2261355458619985E-2</v>
      </c>
      <c r="F30" s="32">
        <v>1.2165450121654375E-2</v>
      </c>
      <c r="G30" s="32">
        <v>-1.0050030000000598E-3</v>
      </c>
      <c r="H30" s="32">
        <v>6.4794238067118703E-2</v>
      </c>
      <c r="I30" s="32"/>
      <c r="J30" s="32"/>
      <c r="K30" s="32">
        <v>9.7625329815303363E-2</v>
      </c>
      <c r="L30" s="32">
        <v>8.5459157215859172E-3</v>
      </c>
      <c r="M30" s="32">
        <v>-1.2722646310432517E-2</v>
      </c>
      <c r="N30" s="32"/>
      <c r="O30" s="32"/>
      <c r="P30" s="352"/>
      <c r="Q30" s="37"/>
      <c r="R30" s="37"/>
      <c r="S30" s="236">
        <v>14.733917921173843</v>
      </c>
      <c r="T30" s="104">
        <v>3.0583469173435178</v>
      </c>
      <c r="U30" s="104">
        <v>0.82915449295902843</v>
      </c>
      <c r="V30" s="104">
        <v>10.846416510871297</v>
      </c>
      <c r="Z30" s="53"/>
      <c r="AA30" s="53"/>
      <c r="AD30" s="51" t="s">
        <v>3</v>
      </c>
      <c r="AE30" s="67">
        <v>2413.0854991229999</v>
      </c>
      <c r="AF30" s="67">
        <v>20197.336666666666</v>
      </c>
    </row>
    <row r="31" spans="1:43" ht="15">
      <c r="A31" s="31">
        <v>2021</v>
      </c>
      <c r="B31" s="37" t="s">
        <v>4</v>
      </c>
      <c r="C31" s="32">
        <v>-6.5156325284986605E-2</v>
      </c>
      <c r="D31" s="32">
        <v>-3.8702362108851807E-2</v>
      </c>
      <c r="E31" s="32">
        <v>4.5077174942934617E-2</v>
      </c>
      <c r="F31" s="32">
        <v>6.8062827225130906E-2</v>
      </c>
      <c r="G31" s="32">
        <v>-3.7969101153311202E-3</v>
      </c>
      <c r="H31" s="32">
        <v>2.93604651162791E-2</v>
      </c>
      <c r="I31" s="32"/>
      <c r="J31" s="32"/>
      <c r="K31" s="32">
        <v>-1.9230769230769162E-2</v>
      </c>
      <c r="L31" s="32">
        <v>0</v>
      </c>
      <c r="M31" s="32">
        <v>1.4032073310423998E-2</v>
      </c>
      <c r="N31" s="32"/>
      <c r="O31" s="32"/>
      <c r="P31" s="352">
        <v>0.8560764223955234</v>
      </c>
      <c r="Q31" s="352">
        <v>1.0888990030290147</v>
      </c>
      <c r="R31" s="37"/>
      <c r="S31" s="236">
        <v>15.105010140970343</v>
      </c>
      <c r="T31" s="104">
        <v>3.2517038217564185</v>
      </c>
      <c r="U31" s="104">
        <v>0.82831149142240135</v>
      </c>
      <c r="V31" s="104">
        <v>11.024994827791522</v>
      </c>
      <c r="Z31" s="53"/>
      <c r="AA31" s="53"/>
      <c r="AC31" s="51">
        <v>2019</v>
      </c>
      <c r="AD31" s="51" t="s">
        <v>4</v>
      </c>
      <c r="AE31" s="67">
        <v>2458.8129666666669</v>
      </c>
      <c r="AF31" s="67">
        <v>21314.403333333332</v>
      </c>
    </row>
    <row r="32" spans="1:43" ht="15">
      <c r="B32" s="37" t="s">
        <v>1</v>
      </c>
      <c r="C32" s="32">
        <v>-5.6134773181780284E-2</v>
      </c>
      <c r="D32" s="32">
        <v>-0.20386067470466473</v>
      </c>
      <c r="E32" s="32">
        <v>3.8600376851567919E-2</v>
      </c>
      <c r="F32" s="32">
        <v>0.22318840579710164</v>
      </c>
      <c r="G32" s="32">
        <v>3.1966991008462786E-2</v>
      </c>
      <c r="H32" s="32">
        <v>1.9327731092436906E-2</v>
      </c>
      <c r="I32" s="32"/>
      <c r="J32" s="32"/>
      <c r="K32" s="32">
        <v>3.4313725490196179E-2</v>
      </c>
      <c r="L32" s="32">
        <v>1.1804310310411736E-2</v>
      </c>
      <c r="M32" s="32">
        <v>2.7675797797232393E-2</v>
      </c>
      <c r="N32" s="32">
        <v>3.5307957895587272E-2</v>
      </c>
      <c r="O32" s="32"/>
      <c r="P32" s="352">
        <v>0.87596259834172907</v>
      </c>
      <c r="Q32" s="352">
        <v>1.0595370126452546</v>
      </c>
      <c r="R32" s="37"/>
      <c r="S32" s="236">
        <v>40.507550571837896</v>
      </c>
      <c r="T32" s="104">
        <v>22.052604418170091</v>
      </c>
      <c r="U32" s="104">
        <v>0.57812201076663061</v>
      </c>
      <c r="V32" s="104">
        <v>17.876824142901174</v>
      </c>
      <c r="Z32" s="53"/>
      <c r="AA32" s="53"/>
      <c r="AD32" s="51" t="s">
        <v>1</v>
      </c>
      <c r="AE32" s="67">
        <v>2465.1108129019999</v>
      </c>
      <c r="AF32" s="67">
        <v>20035.926666666666</v>
      </c>
    </row>
    <row r="33" spans="1:32" ht="15">
      <c r="B33" s="37" t="s">
        <v>2</v>
      </c>
      <c r="C33" s="32">
        <v>-4.6943752447017983E-2</v>
      </c>
      <c r="D33" s="32">
        <v>-6.6330827594898389E-2</v>
      </c>
      <c r="E33" s="32">
        <v>4.7980495647407029E-2</v>
      </c>
      <c r="F33" s="32">
        <v>0.16358839050131913</v>
      </c>
      <c r="G33" s="32">
        <v>9.478368736283227E-2</v>
      </c>
      <c r="H33" s="32">
        <v>9.7257562906418071E-2</v>
      </c>
      <c r="I33" s="32"/>
      <c r="K33" s="32">
        <v>4.5023696682464198E-2</v>
      </c>
      <c r="L33" s="32">
        <v>2.6977667865003108E-2</v>
      </c>
      <c r="M33" s="32">
        <v>6.6501786205004132E-2</v>
      </c>
      <c r="N33" s="32">
        <v>5.9317248249824761E-2</v>
      </c>
      <c r="P33" s="352">
        <v>0.90354670630199452</v>
      </c>
      <c r="Q33" s="352">
        <v>1.0582308040682549</v>
      </c>
      <c r="R33" s="37"/>
      <c r="S33" s="35">
        <v>35.55631912087518</v>
      </c>
      <c r="T33" s="35">
        <v>20.798142227433416</v>
      </c>
      <c r="U33" s="35">
        <v>0.95341414182255768</v>
      </c>
      <c r="V33" s="35">
        <v>13.80476275161921</v>
      </c>
      <c r="Z33" s="53"/>
      <c r="AA33" s="53"/>
      <c r="AD33" s="51" t="s">
        <v>2</v>
      </c>
      <c r="AE33" s="67">
        <v>2495.2705666666666</v>
      </c>
      <c r="AF33" s="67">
        <v>19935</v>
      </c>
    </row>
    <row r="34" spans="1:32" ht="15">
      <c r="B34" s="37" t="s">
        <v>3</v>
      </c>
      <c r="C34" s="32"/>
      <c r="D34" s="32">
        <v>8.8242906864044013E-2</v>
      </c>
      <c r="E34" s="32">
        <v>0.10072999362695567</v>
      </c>
      <c r="F34" s="32">
        <v>6.0096153846153744E-2</v>
      </c>
      <c r="G34" s="32">
        <v>0.10981184947101141</v>
      </c>
      <c r="H34" s="32">
        <v>0.14833906071019465</v>
      </c>
      <c r="I34" s="32"/>
      <c r="K34" s="32">
        <v>0</v>
      </c>
      <c r="L34" s="32">
        <v>5.9310496708155025E-2</v>
      </c>
      <c r="M34" s="32">
        <v>3.3238855964957459E-2</v>
      </c>
      <c r="N34" s="32">
        <v>1.3720663795083521E-2</v>
      </c>
      <c r="P34" s="352">
        <v>0.86466052184760522</v>
      </c>
      <c r="Q34" s="352">
        <v>1.0684983867427507</v>
      </c>
      <c r="R34" s="37"/>
      <c r="S34" s="35">
        <v>39.197551438253022</v>
      </c>
      <c r="T34" s="35">
        <v>21.8774570628464</v>
      </c>
      <c r="U34" s="35">
        <v>1.6066684420801109</v>
      </c>
      <c r="V34" s="35">
        <v>15.71342593332651</v>
      </c>
      <c r="Z34" s="53"/>
      <c r="AA34" s="53"/>
      <c r="AD34" s="51" t="s">
        <v>3</v>
      </c>
      <c r="AE34" s="67">
        <v>2541.1201333333333</v>
      </c>
      <c r="AF34" s="67">
        <v>18724.566666666669</v>
      </c>
    </row>
    <row r="35" spans="1:32" ht="15">
      <c r="A35" s="31">
        <v>2022</v>
      </c>
      <c r="B35" s="37" t="s">
        <v>4</v>
      </c>
      <c r="C35" s="122"/>
      <c r="D35" s="222">
        <v>1.1559823025510507E-2</v>
      </c>
      <c r="E35" s="222">
        <v>9.5727123654765656E-2</v>
      </c>
      <c r="F35" s="222">
        <v>6.6666666666666652E-2</v>
      </c>
      <c r="G35" s="222">
        <v>0.16240364026077825</v>
      </c>
      <c r="H35" s="223">
        <v>7.8E-2</v>
      </c>
      <c r="I35" s="223"/>
      <c r="K35" s="32">
        <v>-1.3151927437641597E-2</v>
      </c>
      <c r="L35" s="32">
        <v>-4.5450473786994294E-3</v>
      </c>
      <c r="M35" s="32">
        <v>-4.788029925187276E-2</v>
      </c>
      <c r="N35" s="223">
        <v>4.5545810463071934E-2</v>
      </c>
      <c r="P35" s="352">
        <v>0.90816986113735343</v>
      </c>
      <c r="Q35" s="352">
        <v>1.0277725738624623</v>
      </c>
      <c r="R35" s="37"/>
      <c r="S35" s="116">
        <v>46.637394546071974</v>
      </c>
      <c r="T35" s="116">
        <v>24.524035523142054</v>
      </c>
      <c r="U35" s="116">
        <v>1.5998603976116132</v>
      </c>
      <c r="V35" s="116">
        <v>20.513498625318309</v>
      </c>
      <c r="Z35" s="53"/>
      <c r="AA35" s="53"/>
      <c r="AC35" s="51">
        <v>2020</v>
      </c>
      <c r="AD35" s="51" t="s">
        <v>4</v>
      </c>
      <c r="AE35" s="67">
        <v>2633.0925078599998</v>
      </c>
      <c r="AF35" s="67">
        <v>18768.84</v>
      </c>
    </row>
    <row r="36" spans="1:32" ht="15">
      <c r="B36" s="37" t="s">
        <v>1</v>
      </c>
      <c r="D36" s="222">
        <v>3.1398918248724872E-2</v>
      </c>
      <c r="E36" s="222">
        <v>9.2576162202598011E-2</v>
      </c>
      <c r="F36" s="222">
        <v>1.42180094786728E-2</v>
      </c>
      <c r="G36" s="32">
        <v>0.1611601802734135</v>
      </c>
      <c r="H36" s="223">
        <v>4.5616927727397671E-2</v>
      </c>
      <c r="I36" s="223"/>
      <c r="K36" s="32">
        <v>-1.6544117647058876E-2</v>
      </c>
      <c r="L36" s="32">
        <v>8.8946840813088901E-3</v>
      </c>
      <c r="M36" s="32">
        <v>-3.4049240440020556E-3</v>
      </c>
      <c r="N36" s="223">
        <v>3.420045618477463E-2</v>
      </c>
      <c r="P36" s="352">
        <v>0.93094918577826502</v>
      </c>
      <c r="Q36" s="352">
        <v>1.0619155426107822</v>
      </c>
      <c r="R36" s="37"/>
      <c r="S36" s="116">
        <v>22.917375980647048</v>
      </c>
      <c r="T36" s="116">
        <v>10.955777672775938</v>
      </c>
      <c r="U36" s="116">
        <v>1.7925067141914601</v>
      </c>
      <c r="V36" s="116">
        <v>10.169091593679649</v>
      </c>
      <c r="Z36" s="53"/>
      <c r="AA36" s="53"/>
      <c r="AD36" s="51" t="s">
        <v>1</v>
      </c>
      <c r="AE36" s="67">
        <v>2448.0889639023335</v>
      </c>
      <c r="AF36" s="67">
        <v>16346.636666666665</v>
      </c>
    </row>
    <row r="37" spans="1:32" ht="15">
      <c r="B37" s="37" t="s">
        <v>2</v>
      </c>
      <c r="D37" s="222">
        <v>1.531754503742333E-2</v>
      </c>
      <c r="E37" s="222">
        <v>9.1210989925176511E-2</v>
      </c>
      <c r="F37" s="222">
        <v>-3.6961451247165544E-2</v>
      </c>
      <c r="G37" s="32">
        <v>0.12582798248038451</v>
      </c>
      <c r="H37" s="223">
        <v>-2.1643906209742214E-2</v>
      </c>
      <c r="I37" s="223"/>
      <c r="K37" s="32">
        <v>-7.7102803738318126E-3</v>
      </c>
      <c r="L37" s="32">
        <v>2.5725184068127405E-2</v>
      </c>
      <c r="M37" s="32">
        <v>-2.102496714848856E-3</v>
      </c>
      <c r="N37" s="223">
        <v>2.7083963663785404E-2</v>
      </c>
      <c r="P37" s="352">
        <v>0.93221033771161188</v>
      </c>
      <c r="Q37" s="352">
        <v>1.0743446108107253</v>
      </c>
      <c r="R37" s="37"/>
      <c r="S37" s="116">
        <v>28.555722648802224</v>
      </c>
      <c r="T37" s="116">
        <v>14.86288795378951</v>
      </c>
      <c r="U37" s="116">
        <v>2.3409801834267845</v>
      </c>
      <c r="V37" s="116">
        <v>11.351854511585929</v>
      </c>
      <c r="Z37" s="53"/>
      <c r="AA37" s="53"/>
      <c r="AD37" s="51" t="s">
        <v>2</v>
      </c>
      <c r="AE37" s="67">
        <v>2574.7852703956669</v>
      </c>
      <c r="AF37" s="67">
        <v>16781.823333333334</v>
      </c>
    </row>
    <row r="38" spans="1:32" ht="15">
      <c r="B38" s="37" t="s">
        <v>3</v>
      </c>
      <c r="D38" s="222">
        <v>-2.4295836372789315E-2</v>
      </c>
      <c r="E38" s="222">
        <v>9.7493258689372864E-2</v>
      </c>
      <c r="F38" s="222">
        <v>-3.1065759637188162E-2</v>
      </c>
      <c r="G38" s="32">
        <v>0.13702579998340791</v>
      </c>
      <c r="H38" s="223">
        <v>-5.5361596009977476E-2</v>
      </c>
      <c r="I38" s="223"/>
      <c r="K38" s="32">
        <v>6.1219684483164727E-3</v>
      </c>
      <c r="L38" s="32">
        <v>6.4429646285566244E-2</v>
      </c>
      <c r="M38" s="32">
        <v>-2.3702923360549022E-3</v>
      </c>
      <c r="N38" s="223">
        <v>2.3803428807916083E-2</v>
      </c>
      <c r="P38" s="352">
        <v>0.89580625100322919</v>
      </c>
      <c r="Q38" s="352">
        <v>1.080687551751188</v>
      </c>
      <c r="R38" s="37"/>
      <c r="S38" s="116">
        <v>33.307315258352496</v>
      </c>
      <c r="T38" s="116">
        <v>18.80106063336304</v>
      </c>
      <c r="U38" s="116">
        <v>1.8306889909157187</v>
      </c>
      <c r="V38" s="116">
        <v>12.67556563407374</v>
      </c>
      <c r="Z38" s="53"/>
      <c r="AA38" s="53"/>
      <c r="AD38" s="51" t="s">
        <v>3</v>
      </c>
      <c r="AE38" s="67">
        <v>2727.9365736200766</v>
      </c>
      <c r="AF38" s="67">
        <v>17708.486666666664</v>
      </c>
    </row>
    <row r="39" spans="1:32" ht="15">
      <c r="A39" s="31">
        <v>2023</v>
      </c>
      <c r="B39" s="37" t="s">
        <v>4</v>
      </c>
      <c r="D39" s="222">
        <v>6.7177581810621296E-3</v>
      </c>
      <c r="E39" s="222">
        <v>0.23963880036463925</v>
      </c>
      <c r="F39" s="222">
        <v>-1.0340073529412019E-2</v>
      </c>
      <c r="G39" s="32">
        <v>0.11556634853455883</v>
      </c>
      <c r="H39" s="223">
        <v>-3.6223153483498916E-3</v>
      </c>
      <c r="I39" s="223"/>
      <c r="K39" s="32">
        <v>7.9569389187921225E-3</v>
      </c>
      <c r="L39" s="32">
        <v>0.12536561585960349</v>
      </c>
      <c r="M39" s="32">
        <v>4.2687434002111058E-3</v>
      </c>
      <c r="N39" s="223">
        <v>2.5812890104090602E-2</v>
      </c>
      <c r="P39" s="352">
        <v>0.8173382442056043</v>
      </c>
      <c r="Q39" s="352">
        <v>1.0851185090831343</v>
      </c>
      <c r="R39" s="37"/>
      <c r="S39" s="116">
        <v>33.56525891553008</v>
      </c>
      <c r="T39" s="116">
        <v>22.910312636500223</v>
      </c>
      <c r="U39" s="116">
        <v>1.8792316373026852</v>
      </c>
      <c r="V39" s="116">
        <v>8.7757146417271752</v>
      </c>
      <c r="W39" s="116"/>
      <c r="Z39" s="53"/>
      <c r="AA39" s="53"/>
      <c r="AC39" s="51">
        <v>2021</v>
      </c>
      <c r="AD39" s="51" t="s">
        <v>4</v>
      </c>
      <c r="AE39" s="67">
        <v>3415.4615682404401</v>
      </c>
      <c r="AF39" s="67">
        <v>26619.726666666666</v>
      </c>
    </row>
    <row r="40" spans="1:32" ht="15">
      <c r="B40" s="31" t="s">
        <v>1</v>
      </c>
      <c r="D40" s="222">
        <v>-6.4276591302637742E-3</v>
      </c>
      <c r="E40" s="222">
        <v>0.22870981473496799</v>
      </c>
      <c r="F40" s="222">
        <v>3.0373831775700744E-3</v>
      </c>
      <c r="G40" s="32">
        <v>9.2295346499160491E-2</v>
      </c>
      <c r="H40" s="223">
        <v>-3.3902759526936999E-3</v>
      </c>
      <c r="I40" s="223"/>
      <c r="K40" s="32">
        <v>-3.2505224053863691E-3</v>
      </c>
      <c r="L40" s="32">
        <v>0</v>
      </c>
      <c r="M40" s="32">
        <v>-3.1728340216128359E-3</v>
      </c>
      <c r="N40" s="223">
        <v>1.2626767669966954E-2</v>
      </c>
      <c r="P40" s="352">
        <v>0.82759285492654711</v>
      </c>
      <c r="Q40" s="352">
        <v>1.0320331815494679</v>
      </c>
      <c r="R40" s="37"/>
      <c r="S40" s="116">
        <v>26.777886010863309</v>
      </c>
      <c r="T40" s="116">
        <v>16.761070067359533</v>
      </c>
      <c r="U40" s="116">
        <v>1.4352542618856763</v>
      </c>
      <c r="V40" s="116">
        <v>8.5815616816181013</v>
      </c>
      <c r="W40" s="116"/>
      <c r="X40" s="116"/>
      <c r="Z40" s="53"/>
      <c r="AA40" s="53"/>
      <c r="AD40" s="51" t="s">
        <v>1</v>
      </c>
      <c r="AE40" s="67">
        <v>3736.5931644946663</v>
      </c>
      <c r="AF40" s="67">
        <v>34711.916666666664</v>
      </c>
    </row>
    <row r="41" spans="1:32" ht="15">
      <c r="B41" s="31" t="s">
        <v>2</v>
      </c>
      <c r="D41" s="222">
        <v>-1.0783699646635947E-2</v>
      </c>
      <c r="E41" s="222">
        <v>0.2125371852305189</v>
      </c>
      <c r="F41" s="222">
        <v>1.092064987049679E-2</v>
      </c>
      <c r="G41" s="32">
        <v>8.0679678586168979E-2</v>
      </c>
      <c r="H41" s="340">
        <v>1.3695022386084332E-4</v>
      </c>
      <c r="I41" s="340"/>
      <c r="K41" s="32">
        <v>1.4292872023415892E-3</v>
      </c>
      <c r="L41" s="32">
        <v>1.1840300339325704E-2</v>
      </c>
      <c r="M41" s="32">
        <v>1.4292872023415892E-3</v>
      </c>
      <c r="N41" s="340">
        <v>1.6161765488251323E-2</v>
      </c>
      <c r="P41" s="352">
        <v>0.83083700888015655</v>
      </c>
      <c r="Q41" s="352">
        <v>0.93800382267983373</v>
      </c>
      <c r="R41" s="37"/>
      <c r="S41" s="116">
        <v>10.857774519713599</v>
      </c>
      <c r="T41" s="116">
        <v>4.2089186730787507</v>
      </c>
      <c r="U41" s="116">
        <v>-0.18498921657746914</v>
      </c>
      <c r="V41" s="116">
        <v>6.8338450632123253</v>
      </c>
      <c r="Z41" s="53"/>
      <c r="AA41" s="53"/>
      <c r="AD41" s="51" t="s">
        <v>2</v>
      </c>
      <c r="AE41" s="67">
        <v>4526.1160594969997</v>
      </c>
      <c r="AF41" s="67">
        <v>37540.193333333329</v>
      </c>
    </row>
    <row r="42" spans="1:32" ht="15">
      <c r="B42" s="31" t="s">
        <v>3</v>
      </c>
      <c r="D42" s="222">
        <f>H42-F42</f>
        <v>9.5272642171775335E-3</v>
      </c>
      <c r="E42" s="222">
        <v>0.16519017243280332</v>
      </c>
      <c r="F42" s="222">
        <v>-9.5272642171775335E-3</v>
      </c>
      <c r="G42" s="32">
        <v>9.312559938387599E-2</v>
      </c>
      <c r="H42" s="223">
        <v>0</v>
      </c>
      <c r="I42" s="223"/>
      <c r="K42" s="32">
        <v>-1.4228882605313076E-2</v>
      </c>
      <c r="L42" s="32">
        <v>1.2629325722440132E-2</v>
      </c>
      <c r="M42" s="32">
        <v>-2.0092060081315921E-3</v>
      </c>
      <c r="N42" s="223">
        <v>3.5594319892343851E-2</v>
      </c>
      <c r="P42" s="352">
        <v>0.84998234370630943</v>
      </c>
      <c r="Q42" s="352">
        <v>0.95434174599834698</v>
      </c>
      <c r="R42" s="37"/>
      <c r="S42" s="116">
        <v>3.6</v>
      </c>
      <c r="T42" s="116">
        <v>-3.5</v>
      </c>
      <c r="U42" s="116">
        <v>0.5</v>
      </c>
      <c r="V42" s="116">
        <v>6.6</v>
      </c>
      <c r="Z42" s="53"/>
      <c r="AA42" s="53"/>
      <c r="AD42" s="51" t="s">
        <v>3</v>
      </c>
      <c r="AE42" s="67">
        <v>5362.7264857398595</v>
      </c>
      <c r="AF42" s="67">
        <v>40468.568656060605</v>
      </c>
    </row>
    <row r="43" spans="1:32" ht="15">
      <c r="A43" s="31">
        <v>2024</v>
      </c>
      <c r="B43" s="37" t="s">
        <v>4</v>
      </c>
      <c r="D43" s="222"/>
      <c r="E43" s="222">
        <v>4.6209386281588438E-2</v>
      </c>
      <c r="F43" s="222">
        <v>-1.6726259577432123E-2</v>
      </c>
      <c r="G43" s="32">
        <v>9.7971553923308405E-2</v>
      </c>
      <c r="H43" s="223">
        <v>-2.458617779962502E-2</v>
      </c>
      <c r="I43" s="223"/>
      <c r="K43" s="32">
        <v>6.3086414210711261E-4</v>
      </c>
      <c r="L43" s="340">
        <v>2.135005636978593E-2</v>
      </c>
      <c r="M43" s="32">
        <v>-2.0910897150049124E-2</v>
      </c>
      <c r="N43" s="32">
        <v>3.0360439474638623E-2</v>
      </c>
      <c r="P43" s="352">
        <v>0.85777680246297838</v>
      </c>
      <c r="Q43" s="352">
        <v>0.92769124440610429</v>
      </c>
      <c r="S43" s="116">
        <v>0.81435699000539952</v>
      </c>
      <c r="T43" s="116">
        <v>-6.7702747185301542</v>
      </c>
      <c r="U43" s="116">
        <v>-0.3397742818711279</v>
      </c>
      <c r="V43" s="116">
        <v>7.9244059904066813</v>
      </c>
      <c r="Z43" s="53"/>
      <c r="AA43" s="53"/>
      <c r="AC43" s="51">
        <v>2022</v>
      </c>
      <c r="AD43" s="51" t="s">
        <v>4</v>
      </c>
      <c r="AE43" s="67">
        <v>5567.6230449699069</v>
      </c>
      <c r="AF43" s="67">
        <v>40325.081587301604</v>
      </c>
    </row>
    <row r="44" spans="1:32" ht="15">
      <c r="B44" s="31" t="s">
        <v>1</v>
      </c>
      <c r="D44" s="222"/>
      <c r="E44" s="222">
        <v>9.8332250379034036E-2</v>
      </c>
      <c r="F44" s="222">
        <v>-3.0514791521074613E-4</v>
      </c>
      <c r="G44" s="32">
        <v>0.11032929156353144</v>
      </c>
      <c r="H44" s="223">
        <v>-6.8273515993778622E-3</v>
      </c>
      <c r="I44" s="223"/>
      <c r="K44" s="32">
        <v>1.3395640100497097E-2</v>
      </c>
      <c r="L44" s="32">
        <v>4.9534322180062151E-2</v>
      </c>
      <c r="M44" s="32">
        <v>1.4975853222085611E-2</v>
      </c>
      <c r="N44" s="32">
        <v>2.4023944470784597E-2</v>
      </c>
      <c r="P44" s="352">
        <v>0.83663866027680067</v>
      </c>
      <c r="Q44" s="352">
        <v>0.91742524249367075</v>
      </c>
      <c r="S44" s="116">
        <v>3.5245455544766253</v>
      </c>
      <c r="T44" s="116">
        <v>-7.902264897541218</v>
      </c>
      <c r="U44" s="116">
        <v>0.22744919092470745</v>
      </c>
      <c r="V44" s="116">
        <v>11.199361261093136</v>
      </c>
      <c r="Z44" s="53"/>
      <c r="AA44" s="53"/>
      <c r="AD44" s="51" t="s">
        <v>1</v>
      </c>
      <c r="AE44" s="67">
        <v>4979.745195202001</v>
      </c>
      <c r="AF44" s="67">
        <v>35569.736666666664</v>
      </c>
    </row>
    <row r="45" spans="1:32">
      <c r="D45" s="222"/>
      <c r="E45" s="222"/>
      <c r="F45" s="222"/>
      <c r="H45" s="223"/>
      <c r="I45" s="223"/>
      <c r="K45" s="32"/>
      <c r="L45" s="32"/>
      <c r="M45" s="32"/>
      <c r="N45" s="32"/>
      <c r="S45" s="116"/>
      <c r="T45" s="116"/>
      <c r="U45" s="116"/>
      <c r="V45" s="116"/>
      <c r="Z45" s="53"/>
      <c r="AA45" s="53"/>
      <c r="AD45" s="51" t="s">
        <v>2</v>
      </c>
      <c r="AE45" s="67">
        <v>4917.9622201123339</v>
      </c>
      <c r="AF45" s="67">
        <v>34437.443333333336</v>
      </c>
    </row>
    <row r="46" spans="1:32">
      <c r="D46" s="222"/>
      <c r="E46" s="222"/>
      <c r="F46" s="222"/>
      <c r="H46" s="223"/>
      <c r="I46" s="223"/>
      <c r="S46" s="116"/>
      <c r="T46" s="116"/>
      <c r="U46" s="116"/>
      <c r="V46" s="116"/>
      <c r="Z46" s="53"/>
      <c r="AA46" s="53"/>
      <c r="AD46" s="51" t="s">
        <v>3</v>
      </c>
      <c r="AE46" s="67">
        <v>5939.8237802266667</v>
      </c>
      <c r="AF46" s="67">
        <v>34816.959999999999</v>
      </c>
    </row>
    <row r="47" spans="1:32">
      <c r="D47" s="222"/>
      <c r="E47" s="222"/>
      <c r="F47" s="222"/>
      <c r="H47" s="223"/>
      <c r="I47" s="223"/>
      <c r="S47" s="116"/>
      <c r="T47" s="116"/>
      <c r="U47" s="116"/>
      <c r="V47" s="116"/>
      <c r="Z47" s="53"/>
      <c r="AA47" s="53"/>
      <c r="AC47" s="51">
        <v>2023</v>
      </c>
      <c r="AD47" s="51" t="s">
        <v>4</v>
      </c>
      <c r="AE47" s="67">
        <v>6810.7669898220402</v>
      </c>
      <c r="AF47" s="67">
        <v>38107.743333333332</v>
      </c>
    </row>
    <row r="48" spans="1:32">
      <c r="D48" s="222"/>
      <c r="E48" s="222"/>
      <c r="F48" s="222"/>
      <c r="H48" s="223"/>
      <c r="I48" s="223"/>
      <c r="Z48" s="53"/>
      <c r="AA48" s="53"/>
      <c r="AD48" s="51" t="s">
        <v>1</v>
      </c>
      <c r="AE48" s="67">
        <v>9314.9468933006683</v>
      </c>
      <c r="AF48" s="67">
        <v>36573.016666666663</v>
      </c>
    </row>
    <row r="49" spans="4:32">
      <c r="D49" s="222"/>
      <c r="E49" s="222"/>
      <c r="F49" s="222"/>
      <c r="H49" s="223"/>
      <c r="I49" s="223"/>
      <c r="Z49" s="53"/>
      <c r="AA49" s="53"/>
      <c r="AD49" s="51" t="s">
        <v>2</v>
      </c>
      <c r="AE49" s="67">
        <v>10440.865827465666</v>
      </c>
      <c r="AF49" s="67">
        <v>35807.353333333333</v>
      </c>
    </row>
    <row r="50" spans="4:32">
      <c r="D50" s="222"/>
      <c r="E50" s="222"/>
      <c r="F50" s="222"/>
      <c r="H50" s="223"/>
      <c r="I50" s="223"/>
      <c r="Z50" s="53"/>
      <c r="AA50" s="53"/>
      <c r="AD50" s="51" t="s">
        <v>3</v>
      </c>
      <c r="AE50" s="67">
        <v>10661.7778442258</v>
      </c>
      <c r="AF50" s="67">
        <v>36775.654476190481</v>
      </c>
    </row>
    <row r="51" spans="4:32">
      <c r="D51" s="222"/>
      <c r="E51" s="222"/>
      <c r="F51" s="222"/>
      <c r="H51" s="223"/>
      <c r="I51" s="223"/>
      <c r="Z51" s="53"/>
      <c r="AA51" s="53"/>
      <c r="AC51" s="51">
        <v>2024</v>
      </c>
      <c r="AD51" s="51" t="s">
        <v>4</v>
      </c>
      <c r="AE51" s="67">
        <v>11528.966024507634</v>
      </c>
      <c r="AF51" s="67">
        <v>43046.179893939392</v>
      </c>
    </row>
    <row r="52" spans="4:32" ht="15">
      <c r="D52" s="222"/>
      <c r="E52" s="222"/>
      <c r="F52" s="222"/>
      <c r="H52" s="223"/>
      <c r="I52" s="223"/>
      <c r="Z52" s="53"/>
      <c r="AA52" s="53"/>
      <c r="AD52" s="51" t="s">
        <v>1</v>
      </c>
      <c r="AE52" s="517">
        <v>11109.713189443624</v>
      </c>
      <c r="AF52" s="518">
        <v>42902.662025518344</v>
      </c>
    </row>
    <row r="53" spans="4:32">
      <c r="Z53" s="53"/>
      <c r="AA53" s="53"/>
    </row>
    <row r="54" spans="4:32">
      <c r="Z54" s="53"/>
      <c r="AA54" s="53"/>
    </row>
    <row r="55" spans="4:32">
      <c r="Z55" s="53"/>
      <c r="AA55" s="53"/>
    </row>
    <row r="56" spans="4:32">
      <c r="Z56" s="53"/>
      <c r="AA56" s="53"/>
    </row>
    <row r="57" spans="4:32">
      <c r="Z57" s="53"/>
      <c r="AA57" s="53"/>
    </row>
    <row r="58" spans="4:32">
      <c r="Z58" s="53"/>
      <c r="AA58" s="53"/>
    </row>
    <row r="59" spans="4:32">
      <c r="Z59" s="53"/>
      <c r="AA59" s="53"/>
    </row>
    <row r="60" spans="4:32">
      <c r="Z60" s="53"/>
      <c r="AA60" s="53"/>
    </row>
    <row r="61" spans="4:32">
      <c r="Z61" s="53"/>
      <c r="AA61" s="53"/>
    </row>
    <row r="62" spans="4:32">
      <c r="Z62" s="53"/>
      <c r="AA62" s="53"/>
    </row>
    <row r="63" spans="4:32">
      <c r="X63" s="125"/>
      <c r="Z63" s="53"/>
      <c r="AA63" s="53"/>
    </row>
    <row r="64" spans="4:32">
      <c r="X64" s="125"/>
      <c r="Z64" s="53"/>
      <c r="AA64" s="53"/>
    </row>
    <row r="65" spans="24:40">
      <c r="X65" s="125"/>
      <c r="Z65" s="53"/>
      <c r="AA65" s="53"/>
    </row>
    <row r="66" spans="24:40">
      <c r="X66" s="125"/>
      <c r="Z66" s="53"/>
      <c r="AA66" s="53"/>
    </row>
    <row r="67" spans="24:40">
      <c r="X67" s="125"/>
      <c r="Z67" s="53"/>
      <c r="AA67" s="53"/>
    </row>
    <row r="68" spans="24:40">
      <c r="X68" s="125"/>
      <c r="Z68" s="53"/>
      <c r="AA68" s="53"/>
    </row>
    <row r="69" spans="24:40">
      <c r="X69" s="125"/>
      <c r="Z69" s="53"/>
      <c r="AA69" s="53"/>
    </row>
    <row r="70" spans="24:40">
      <c r="X70" s="125"/>
      <c r="Z70" s="53"/>
      <c r="AA70" s="53"/>
    </row>
    <row r="71" spans="24:40">
      <c r="X71" s="125"/>
      <c r="Z71" s="53"/>
      <c r="AA71" s="53"/>
    </row>
    <row r="72" spans="24:40">
      <c r="X72" s="125"/>
      <c r="Z72" s="53"/>
      <c r="AA72" s="53"/>
    </row>
    <row r="73" spans="24:40">
      <c r="X73" s="125"/>
      <c r="Z73" s="67"/>
      <c r="AA73" s="67"/>
      <c r="AH73" s="31"/>
      <c r="AI73" s="31"/>
      <c r="AJ73" s="31"/>
      <c r="AK73" s="31"/>
      <c r="AL73" s="31"/>
      <c r="AM73" s="31"/>
      <c r="AN73" s="31"/>
    </row>
    <row r="74" spans="24:40">
      <c r="X74" s="125"/>
      <c r="Z74" s="67"/>
      <c r="AA74" s="67"/>
      <c r="AH74" s="31"/>
      <c r="AI74" s="31"/>
      <c r="AJ74" s="31"/>
      <c r="AK74" s="31"/>
      <c r="AL74" s="31"/>
      <c r="AM74" s="31"/>
      <c r="AN74" s="31"/>
    </row>
    <row r="75" spans="24:40">
      <c r="X75" s="125"/>
      <c r="Z75" s="67"/>
      <c r="AA75" s="67"/>
      <c r="AH75" s="31"/>
      <c r="AI75" s="31"/>
      <c r="AJ75" s="31"/>
      <c r="AK75" s="31"/>
      <c r="AL75" s="31"/>
      <c r="AM75" s="31"/>
      <c r="AN75" s="31"/>
    </row>
    <row r="76" spans="24:40" ht="14.85" customHeight="1">
      <c r="X76" s="125"/>
      <c r="Z76" s="53"/>
      <c r="AA76" s="53"/>
      <c r="AH76" s="31"/>
      <c r="AI76" s="31"/>
      <c r="AJ76" s="31"/>
      <c r="AK76" s="31"/>
      <c r="AL76" s="31"/>
      <c r="AM76" s="31"/>
      <c r="AN76" s="31"/>
    </row>
    <row r="77" spans="24:40" ht="14.85" customHeight="1">
      <c r="X77" s="125"/>
      <c r="Z77" s="53"/>
      <c r="AA77" s="53"/>
      <c r="AH77" s="31"/>
      <c r="AI77" s="31"/>
      <c r="AJ77" s="31"/>
      <c r="AK77" s="31"/>
      <c r="AL77" s="31"/>
      <c r="AM77" s="31"/>
      <c r="AN77" s="31"/>
    </row>
    <row r="78" spans="24:40" ht="14.85" customHeight="1">
      <c r="X78" s="125"/>
      <c r="Z78" s="53"/>
      <c r="AA78" s="53"/>
      <c r="AH78" s="31"/>
      <c r="AI78" s="31"/>
      <c r="AJ78" s="31"/>
      <c r="AK78" s="31"/>
      <c r="AL78" s="31"/>
      <c r="AM78" s="31"/>
      <c r="AN78" s="31"/>
    </row>
    <row r="79" spans="24:40" ht="14.25" customHeight="1">
      <c r="X79" s="125"/>
      <c r="Z79" s="53"/>
      <c r="AA79" s="53"/>
      <c r="AH79" s="31"/>
      <c r="AI79" s="31"/>
      <c r="AJ79" s="31"/>
      <c r="AK79" s="31"/>
      <c r="AL79" s="31"/>
      <c r="AM79" s="31"/>
      <c r="AN79" s="31"/>
    </row>
    <row r="80" spans="24:40" ht="14.25" customHeight="1">
      <c r="X80" s="125"/>
      <c r="Z80" s="84"/>
      <c r="AA80" s="53"/>
      <c r="AH80" s="31"/>
      <c r="AI80" s="31"/>
      <c r="AJ80" s="31"/>
      <c r="AK80" s="31"/>
      <c r="AL80" s="31"/>
      <c r="AM80" s="31"/>
      <c r="AN80" s="31"/>
    </row>
    <row r="81" spans="24:40" ht="14.25" customHeight="1">
      <c r="X81" s="125"/>
      <c r="Z81" s="84"/>
      <c r="AA81" s="53"/>
      <c r="AH81" s="31"/>
      <c r="AI81" s="31"/>
      <c r="AJ81" s="31"/>
      <c r="AK81" s="31"/>
      <c r="AL81" s="31"/>
      <c r="AM81" s="31"/>
      <c r="AN81" s="31"/>
    </row>
    <row r="82" spans="24:40" ht="14.25" customHeight="1">
      <c r="X82" s="125"/>
      <c r="Z82" s="53"/>
      <c r="AA82" s="53"/>
      <c r="AH82" s="31"/>
      <c r="AI82" s="31"/>
      <c r="AJ82" s="31"/>
      <c r="AK82" s="31"/>
      <c r="AL82" s="31"/>
      <c r="AM82" s="31"/>
      <c r="AN82" s="31"/>
    </row>
    <row r="83" spans="24:40" ht="14.25" customHeight="1">
      <c r="X83" s="125"/>
      <c r="Z83" s="53"/>
      <c r="AA83" s="53"/>
      <c r="AH83" s="31"/>
      <c r="AI83" s="31"/>
      <c r="AJ83" s="31"/>
      <c r="AK83" s="31"/>
      <c r="AL83" s="31"/>
      <c r="AM83" s="31"/>
      <c r="AN83" s="31"/>
    </row>
    <row r="84" spans="24:40" ht="14.25" customHeight="1">
      <c r="X84" s="125"/>
      <c r="Z84" s="53"/>
      <c r="AA84" s="53"/>
    </row>
    <row r="85" spans="24:40" ht="14.25" customHeight="1">
      <c r="X85" s="125"/>
      <c r="Z85" s="53"/>
      <c r="AA85" s="53"/>
    </row>
    <row r="86" spans="24:40" ht="14.25" customHeight="1">
      <c r="X86" s="125"/>
      <c r="Z86" s="53"/>
      <c r="AA86" s="53"/>
    </row>
    <row r="87" spans="24:40" ht="14.25" customHeight="1">
      <c r="Z87" s="53"/>
      <c r="AA87" s="53"/>
    </row>
    <row r="88" spans="24:40" ht="14.25" customHeight="1">
      <c r="Z88" s="53"/>
      <c r="AA88" s="53"/>
    </row>
    <row r="89" spans="24:40" ht="14.25" customHeight="1">
      <c r="Z89" s="53"/>
      <c r="AA89" s="53"/>
    </row>
    <row r="90" spans="24:40">
      <c r="Z90" s="53"/>
      <c r="AA90" s="53"/>
    </row>
    <row r="91" spans="24:40">
      <c r="Z91" s="53"/>
      <c r="AA91" s="53"/>
    </row>
    <row r="92" spans="24:40">
      <c r="Z92" s="53"/>
      <c r="AA92" s="53"/>
    </row>
    <row r="93" spans="24:40">
      <c r="Z93" s="53"/>
      <c r="AA93" s="53"/>
    </row>
    <row r="94" spans="24:40">
      <c r="Z94" s="53"/>
      <c r="AA94" s="53"/>
    </row>
    <row r="95" spans="24:40">
      <c r="Z95" s="53"/>
      <c r="AA95" s="53"/>
    </row>
    <row r="96" spans="24:40">
      <c r="Z96" s="53"/>
      <c r="AA96" s="53"/>
    </row>
    <row r="97" spans="26:27">
      <c r="Z97" s="53"/>
      <c r="AA97" s="53"/>
    </row>
    <row r="98" spans="26:27">
      <c r="Z98" s="53"/>
      <c r="AA98" s="53"/>
    </row>
    <row r="99" spans="26:27">
      <c r="Z99" s="53"/>
      <c r="AA99" s="53"/>
    </row>
    <row r="100" spans="26:27">
      <c r="Z100" s="53"/>
      <c r="AA100" s="53"/>
    </row>
    <row r="101" spans="26:27">
      <c r="Z101" s="53"/>
      <c r="AA101" s="53"/>
    </row>
    <row r="102" spans="26:27">
      <c r="Z102" s="53"/>
      <c r="AA102" s="53"/>
    </row>
    <row r="103" spans="26:27">
      <c r="Z103" s="53"/>
      <c r="AA103" s="53"/>
    </row>
    <row r="104" spans="26:27">
      <c r="Z104" s="53"/>
      <c r="AA104" s="53"/>
    </row>
    <row r="105" spans="26:27">
      <c r="Z105" s="53"/>
      <c r="AA105" s="53"/>
    </row>
    <row r="106" spans="26:27">
      <c r="Z106" s="53"/>
      <c r="AA106" s="53"/>
    </row>
    <row r="107" spans="26:27">
      <c r="Z107" s="53"/>
      <c r="AA107" s="53"/>
    </row>
    <row r="108" spans="26:27">
      <c r="Z108" s="53"/>
      <c r="AA108" s="53"/>
    </row>
    <row r="109" spans="26:27">
      <c r="Z109" s="53"/>
      <c r="AA109" s="53"/>
    </row>
    <row r="110" spans="26:27">
      <c r="Z110" s="53"/>
      <c r="AA110" s="53"/>
    </row>
    <row r="111" spans="26:27">
      <c r="Z111" s="53"/>
      <c r="AA111" s="53"/>
    </row>
    <row r="112" spans="26:27">
      <c r="Z112" s="53"/>
      <c r="AA112" s="53"/>
    </row>
    <row r="113" spans="26:27">
      <c r="Z113" s="53"/>
      <c r="AA113" s="53"/>
    </row>
    <row r="114" spans="26:27">
      <c r="Z114" s="53"/>
      <c r="AA114" s="53"/>
    </row>
  </sheetData>
  <customSheetViews>
    <customSheetView guid="{54FD4859-4825-49C8-AF88-E7B792413D64}" scale="60" showPageBreaks="1" showGridLines="0" view="pageBreakPreview">
      <selection activeCell="O25" sqref="O25"/>
      <pageMargins left="0" right="0" top="0" bottom="0" header="0" footer="0"/>
    </customSheetView>
    <customSheetView guid="{5B55F06F-38A3-4953-A2E1-A01BECB01CAC}" scale="60" showPageBreaks="1" showGridLines="0" view="pageBreakPreview">
      <selection activeCell="O25" sqref="O25"/>
      <pageMargins left="0" right="0" top="0" bottom="0" header="0" footer="0"/>
    </customSheetView>
    <customSheetView guid="{DC707E39-0569-4FAA-B5FD-B85110680DF5}" showGridLines="0" topLeftCell="AG1">
      <selection activeCell="AR2" sqref="AR2"/>
      <pageMargins left="0" right="0" top="0" bottom="0" header="0" footer="0"/>
    </customSheetView>
    <customSheetView guid="{254DF0CF-5342-436C-8392-04866B911B72}" showGridLines="0">
      <selection activeCell="AR53" sqref="AR53"/>
      <pageMargins left="0" right="0" top="0" bottom="0" header="0" footer="0"/>
    </customSheetView>
    <customSheetView guid="{83D4AEBA-9C92-42A7-8C70-A480F50C01E3}" showGridLines="0" topLeftCell="AG1">
      <selection activeCell="AT23" sqref="AT23"/>
      <pageMargins left="0" right="0" top="0" bottom="0" header="0" footer="0"/>
    </customSheetView>
    <customSheetView guid="{A510ACF3-DF9A-47BB-87AF-862EA6359570}" scale="60" showPageBreaks="1" showGridLines="0" view="pageBreakPreview">
      <selection activeCell="O25" sqref="O25"/>
      <pageMargins left="0" right="0" top="0" bottom="0" header="0" footer="0"/>
    </customSheetView>
    <customSheetView guid="{B6000075-C6E9-470D-8855-6E4C41B43187}" scale="60" showPageBreaks="1" showGridLines="0" view="pageBreakPreview">
      <selection activeCell="O25" sqref="O25"/>
      <pageMargins left="0" right="0" top="0" bottom="0" header="0" footer="0"/>
    </customSheetView>
    <customSheetView guid="{8D4EA38E-ED42-44A9-9431-B3D4F6087B53}" showPageBreaks="1" showGridLines="0" view="pageBreakPreview">
      <pane xSplit="1" ySplit="3" topLeftCell="AP4" activePane="bottomRight" state="frozen"/>
      <selection pane="bottomRight" activeCell="AV27" sqref="AV27"/>
      <pageMargins left="0" right="0" top="0" bottom="0" header="0" footer="0"/>
    </customSheetView>
  </customSheetViews>
  <phoneticPr fontId="300" type="noConversion"/>
  <pageMargins left="0" right="0" top="0" bottom="0" header="0" footer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59999389629810485"/>
    <pageSetUpPr autoPageBreaks="0"/>
  </sheetPr>
  <dimension ref="B1:S42"/>
  <sheetViews>
    <sheetView topLeftCell="C1" zoomScale="115" zoomScaleNormal="115" workbookViewId="0">
      <selection activeCell="J4" sqref="J4:N19"/>
    </sheetView>
  </sheetViews>
  <sheetFormatPr defaultColWidth="9.42578125" defaultRowHeight="15"/>
  <cols>
    <col min="1" max="1" width="1.42578125" style="436" customWidth="1"/>
    <col min="2" max="2" width="26.140625" style="436" bestFit="1" customWidth="1"/>
    <col min="3" max="6" width="8.42578125" style="436" customWidth="1"/>
    <col min="7" max="7" width="9" style="436" bestFit="1" customWidth="1"/>
    <col min="8" max="9" width="9.42578125" style="436"/>
    <col min="10" max="10" width="19.7109375" style="436" bestFit="1" customWidth="1"/>
    <col min="11" max="16384" width="9.42578125" style="436"/>
  </cols>
  <sheetData>
    <row r="1" spans="2:18" ht="18.75">
      <c r="B1" s="435" t="s">
        <v>278</v>
      </c>
    </row>
    <row r="2" spans="2:18" ht="15.75" customHeight="1"/>
    <row r="3" spans="2:18" ht="31.5" customHeight="1">
      <c r="B3" s="437"/>
      <c r="C3" s="438"/>
      <c r="D3" s="438"/>
      <c r="E3" s="438"/>
      <c r="F3" s="439"/>
      <c r="G3" s="438"/>
      <c r="H3" s="440"/>
    </row>
    <row r="4" spans="2:18" ht="28.5" customHeight="1">
      <c r="B4" s="527" t="s">
        <v>279</v>
      </c>
      <c r="C4" s="358">
        <v>2023</v>
      </c>
      <c r="D4" s="358">
        <v>2024</v>
      </c>
      <c r="E4" s="358">
        <v>2024</v>
      </c>
      <c r="F4" s="529" t="s">
        <v>516</v>
      </c>
      <c r="G4" s="529"/>
      <c r="H4" s="529"/>
      <c r="J4" s="530" t="s">
        <v>279</v>
      </c>
      <c r="K4" s="461">
        <v>2023</v>
      </c>
      <c r="L4" s="461">
        <v>2024</v>
      </c>
      <c r="M4" s="532">
        <v>2024.06</v>
      </c>
      <c r="N4" s="532"/>
    </row>
    <row r="5" spans="2:18" ht="15.75" customHeight="1" thickBot="1">
      <c r="B5" s="528"/>
      <c r="C5" s="361" t="s">
        <v>280</v>
      </c>
      <c r="D5" s="361" t="s">
        <v>303</v>
      </c>
      <c r="E5" s="361" t="s">
        <v>514</v>
      </c>
      <c r="F5" s="362" t="s">
        <v>280</v>
      </c>
      <c r="G5" s="361" t="s">
        <v>425</v>
      </c>
      <c r="H5" s="452"/>
      <c r="J5" s="531"/>
      <c r="K5" s="462" t="s">
        <v>280</v>
      </c>
      <c r="L5" s="462" t="s">
        <v>303</v>
      </c>
      <c r="M5" s="463" t="s">
        <v>280</v>
      </c>
      <c r="N5" s="462" t="s">
        <v>425</v>
      </c>
    </row>
    <row r="6" spans="2:18">
      <c r="B6" s="359" t="s">
        <v>281</v>
      </c>
      <c r="C6" s="358">
        <v>24.3</v>
      </c>
      <c r="D6" s="358">
        <v>27.7</v>
      </c>
      <c r="E6" s="453">
        <v>30.6395400411918</v>
      </c>
      <c r="F6" s="360">
        <v>7.7</v>
      </c>
      <c r="G6" s="454">
        <v>0.98099999999999998</v>
      </c>
      <c r="H6" s="452"/>
      <c r="J6" s="464" t="s">
        <v>281</v>
      </c>
      <c r="K6" s="465">
        <v>24.3</v>
      </c>
      <c r="L6" s="465">
        <v>27.7</v>
      </c>
      <c r="M6" s="466">
        <v>14.9</v>
      </c>
      <c r="N6" s="467">
        <v>1.0209999999999999</v>
      </c>
    </row>
    <row r="7" spans="2:18" s="444" customFormat="1" ht="15.75" customHeight="1">
      <c r="B7" s="359" t="s">
        <v>282</v>
      </c>
      <c r="C7" s="358">
        <v>1.1000000000000001</v>
      </c>
      <c r="D7" s="358">
        <v>1.9</v>
      </c>
      <c r="E7" s="358">
        <v>1.8</v>
      </c>
      <c r="F7" s="360">
        <v>0.4</v>
      </c>
      <c r="G7" s="454">
        <v>0.98799999999999999</v>
      </c>
      <c r="H7" s="452"/>
      <c r="J7" s="464" t="s">
        <v>282</v>
      </c>
      <c r="K7" s="465">
        <v>1.1000000000000001</v>
      </c>
      <c r="L7" s="465">
        <v>1.9</v>
      </c>
      <c r="M7" s="466">
        <v>0.7</v>
      </c>
      <c r="N7" s="467">
        <v>1.208</v>
      </c>
    </row>
    <row r="8" spans="2:18" ht="15.75" customHeight="1">
      <c r="B8" s="359" t="s">
        <v>283</v>
      </c>
      <c r="C8" s="358">
        <v>23.2</v>
      </c>
      <c r="D8" s="358">
        <v>25.9</v>
      </c>
      <c r="E8" s="358">
        <v>28.9</v>
      </c>
      <c r="F8" s="360">
        <v>7.3</v>
      </c>
      <c r="G8" s="454">
        <v>0.98099999999999998</v>
      </c>
      <c r="H8" s="452"/>
      <c r="J8" s="464" t="s">
        <v>283</v>
      </c>
      <c r="K8" s="465">
        <v>23.2</v>
      </c>
      <c r="L8" s="465">
        <v>25.9</v>
      </c>
      <c r="M8" s="466">
        <v>14.2</v>
      </c>
      <c r="N8" s="467">
        <v>1.0129999999999999</v>
      </c>
      <c r="R8" s="445"/>
    </row>
    <row r="9" spans="2:18" ht="15.75" customHeight="1">
      <c r="B9" s="363" t="s">
        <v>284</v>
      </c>
      <c r="C9" s="364">
        <v>18.899999999999999</v>
      </c>
      <c r="D9" s="455">
        <v>24</v>
      </c>
      <c r="E9" s="455">
        <v>27</v>
      </c>
      <c r="F9" s="366">
        <v>6.9</v>
      </c>
      <c r="G9" s="456">
        <v>0.97899999999999998</v>
      </c>
      <c r="H9" s="452"/>
      <c r="J9" s="468" t="s">
        <v>284</v>
      </c>
      <c r="K9" s="469">
        <v>21.5</v>
      </c>
      <c r="L9" s="469">
        <v>24</v>
      </c>
      <c r="M9" s="470">
        <v>13.3</v>
      </c>
      <c r="N9" s="471">
        <v>1.0169999999999999</v>
      </c>
      <c r="R9" s="445"/>
    </row>
    <row r="10" spans="2:18">
      <c r="B10" s="363" t="s">
        <v>285</v>
      </c>
      <c r="C10" s="364">
        <v>1.8</v>
      </c>
      <c r="D10" s="364">
        <v>1.9</v>
      </c>
      <c r="E10" s="364">
        <v>1.9</v>
      </c>
      <c r="F10" s="366">
        <v>0.4</v>
      </c>
      <c r="G10" s="456">
        <v>1.0229999999999999</v>
      </c>
      <c r="H10" s="452"/>
      <c r="J10" s="468" t="s">
        <v>285</v>
      </c>
      <c r="K10" s="469">
        <v>1.8</v>
      </c>
      <c r="L10" s="469">
        <v>1.9</v>
      </c>
      <c r="M10" s="470">
        <v>0.9</v>
      </c>
      <c r="N10" s="471">
        <v>0.96199999999999997</v>
      </c>
      <c r="R10" s="445"/>
    </row>
    <row r="11" spans="2:18" ht="15.75" customHeight="1">
      <c r="B11" s="359" t="s">
        <v>286</v>
      </c>
      <c r="C11" s="358">
        <v>22.5</v>
      </c>
      <c r="D11" s="358">
        <v>27.4</v>
      </c>
      <c r="E11" s="358">
        <v>30.5</v>
      </c>
      <c r="F11" s="360">
        <v>5.7</v>
      </c>
      <c r="G11" s="454">
        <v>1</v>
      </c>
      <c r="H11" s="452"/>
      <c r="J11" s="464" t="s">
        <v>286</v>
      </c>
      <c r="K11" s="465">
        <v>22.5</v>
      </c>
      <c r="L11" s="465">
        <v>27.4</v>
      </c>
      <c r="M11" s="466">
        <v>12.9</v>
      </c>
      <c r="N11" s="467">
        <v>0.79800000000000004</v>
      </c>
      <c r="R11" s="445"/>
    </row>
    <row r="12" spans="2:18" ht="15.75" customHeight="1">
      <c r="B12" s="363" t="s">
        <v>287</v>
      </c>
      <c r="C12" s="364">
        <v>21.3</v>
      </c>
      <c r="D12" s="364">
        <v>26.2</v>
      </c>
      <c r="E12" s="364"/>
      <c r="F12" s="366">
        <v>5.3</v>
      </c>
      <c r="G12" s="456">
        <v>1</v>
      </c>
      <c r="H12" s="452"/>
      <c r="J12" s="468" t="s">
        <v>287</v>
      </c>
      <c r="K12" s="469">
        <v>21.3</v>
      </c>
      <c r="L12" s="469">
        <v>26.2</v>
      </c>
      <c r="M12" s="470">
        <v>12.3</v>
      </c>
      <c r="N12" s="471">
        <v>0.78600000000000003</v>
      </c>
      <c r="R12" s="445"/>
    </row>
    <row r="13" spans="2:18" ht="15.75" customHeight="1">
      <c r="B13" s="363" t="s">
        <v>288</v>
      </c>
      <c r="C13" s="364">
        <v>1.1000000000000001</v>
      </c>
      <c r="D13" s="364">
        <v>1.2</v>
      </c>
      <c r="E13" s="364"/>
      <c r="F13" s="366">
        <v>0.4</v>
      </c>
      <c r="G13" s="456">
        <v>1.04</v>
      </c>
      <c r="H13" s="452"/>
      <c r="J13" s="468" t="s">
        <v>288</v>
      </c>
      <c r="K13" s="469">
        <v>1.1000000000000001</v>
      </c>
      <c r="L13" s="469">
        <v>1.2</v>
      </c>
      <c r="M13" s="470">
        <v>0.6</v>
      </c>
      <c r="N13" s="471">
        <v>0.84899999999999998</v>
      </c>
      <c r="R13" s="446"/>
    </row>
    <row r="14" spans="2:18" ht="15.75" customHeight="1">
      <c r="B14" s="359" t="s">
        <v>289</v>
      </c>
      <c r="C14" s="358">
        <v>1.9</v>
      </c>
      <c r="D14" s="358">
        <v>-0.2</v>
      </c>
      <c r="E14" s="358"/>
      <c r="F14" s="360">
        <v>2</v>
      </c>
      <c r="G14" s="364"/>
      <c r="H14" s="452"/>
      <c r="J14" s="464" t="s">
        <v>289</v>
      </c>
      <c r="K14" s="465">
        <v>1.5</v>
      </c>
      <c r="L14" s="465">
        <v>0.4</v>
      </c>
      <c r="M14" s="466">
        <v>2</v>
      </c>
      <c r="N14" s="472"/>
      <c r="R14" s="446"/>
    </row>
    <row r="15" spans="2:18" ht="15.75" customHeight="1">
      <c r="B15" s="365" t="s">
        <v>290</v>
      </c>
      <c r="C15" s="457">
        <v>3.1E-2</v>
      </c>
      <c r="D15" s="457">
        <v>-3.0000000000000001E-3</v>
      </c>
      <c r="E15" s="457"/>
      <c r="F15" s="458">
        <v>2.7E-2</v>
      </c>
      <c r="G15" s="364"/>
      <c r="H15" s="452"/>
      <c r="J15" s="473" t="s">
        <v>290</v>
      </c>
      <c r="K15" s="471">
        <v>3.1E-2</v>
      </c>
      <c r="L15" s="471">
        <v>5.0000000000000001E-3</v>
      </c>
      <c r="M15" s="474">
        <v>2.8000000000000001E-2</v>
      </c>
      <c r="N15" s="469"/>
      <c r="R15" s="446"/>
    </row>
    <row r="16" spans="2:18">
      <c r="B16" s="359" t="s">
        <v>291</v>
      </c>
      <c r="C16" s="358">
        <v>0.8</v>
      </c>
      <c r="D16" s="358">
        <v>-2.1</v>
      </c>
      <c r="E16" s="358"/>
      <c r="F16" s="360">
        <v>1.6</v>
      </c>
      <c r="G16" s="366"/>
      <c r="H16" s="452"/>
      <c r="J16" s="464" t="s">
        <v>291</v>
      </c>
      <c r="K16" s="465">
        <v>0.8</v>
      </c>
      <c r="L16" s="465">
        <v>-1.5</v>
      </c>
      <c r="M16" s="466">
        <v>1.3</v>
      </c>
      <c r="N16" s="475"/>
    </row>
    <row r="17" spans="2:19">
      <c r="B17" s="365" t="s">
        <v>290</v>
      </c>
      <c r="C17" s="457">
        <v>1.2999999999999999E-2</v>
      </c>
      <c r="D17" s="457">
        <v>-2.8000000000000001E-2</v>
      </c>
      <c r="E17" s="457"/>
      <c r="F17" s="458">
        <v>2.1999999999999999E-2</v>
      </c>
      <c r="G17" s="366"/>
      <c r="H17" s="452"/>
      <c r="J17" s="473" t="s">
        <v>290</v>
      </c>
      <c r="K17" s="471">
        <v>1.2999999999999999E-2</v>
      </c>
      <c r="L17" s="471">
        <v>-0.02</v>
      </c>
      <c r="M17" s="474">
        <v>1.7000000000000001E-2</v>
      </c>
      <c r="N17" s="470"/>
      <c r="O17" s="445"/>
      <c r="P17" s="445"/>
      <c r="Q17" s="445"/>
    </row>
    <row r="18" spans="2:19">
      <c r="B18" s="359" t="s">
        <v>292</v>
      </c>
      <c r="C18" s="364">
        <v>1.9</v>
      </c>
      <c r="D18" s="358">
        <v>-0.9</v>
      </c>
      <c r="E18" s="358"/>
      <c r="F18" s="366">
        <v>2</v>
      </c>
      <c r="G18" s="366"/>
      <c r="H18" s="452"/>
      <c r="J18" s="476" t="s">
        <v>292</v>
      </c>
      <c r="K18" s="477">
        <v>1.9</v>
      </c>
      <c r="L18" s="477">
        <v>-0.3</v>
      </c>
      <c r="M18" s="470">
        <v>1.9</v>
      </c>
      <c r="N18" s="470"/>
    </row>
    <row r="19" spans="2:19" ht="15.75" thickBot="1">
      <c r="B19" s="367" t="s">
        <v>290</v>
      </c>
      <c r="C19" s="459">
        <v>3.1E-2</v>
      </c>
      <c r="D19" s="459">
        <v>-1.2E-2</v>
      </c>
      <c r="E19" s="459"/>
      <c r="F19" s="460">
        <v>2.7E-2</v>
      </c>
      <c r="G19" s="362"/>
      <c r="H19" s="452"/>
      <c r="J19" s="478" t="s">
        <v>290</v>
      </c>
      <c r="K19" s="479">
        <v>3.1E-2</v>
      </c>
      <c r="L19" s="479">
        <v>-4.0000000000000001E-3</v>
      </c>
      <c r="M19" s="480">
        <v>2.5000000000000001E-2</v>
      </c>
      <c r="N19" s="481"/>
      <c r="O19" s="445"/>
      <c r="P19" s="445"/>
      <c r="Q19" s="445"/>
    </row>
    <row r="21" spans="2:19">
      <c r="O21" s="445"/>
      <c r="P21" s="445"/>
      <c r="Q21" s="445"/>
    </row>
    <row r="27" spans="2:19">
      <c r="O27" s="441"/>
      <c r="P27" s="441"/>
      <c r="Q27" s="526"/>
      <c r="R27" s="526"/>
      <c r="S27" s="526"/>
    </row>
    <row r="28" spans="2:19">
      <c r="O28" s="441"/>
      <c r="P28" s="441"/>
      <c r="Q28" s="447"/>
      <c r="R28" s="441"/>
      <c r="S28" s="448"/>
    </row>
    <row r="29" spans="2:19">
      <c r="O29" s="442"/>
      <c r="P29" s="442"/>
      <c r="Q29" s="443"/>
      <c r="R29" s="449"/>
      <c r="S29" s="448"/>
    </row>
    <row r="30" spans="2:19">
      <c r="O30" s="442"/>
      <c r="P30" s="442"/>
      <c r="Q30" s="443"/>
      <c r="R30" s="449"/>
      <c r="S30" s="448"/>
    </row>
    <row r="31" spans="2:19">
      <c r="O31" s="442"/>
      <c r="P31" s="442"/>
      <c r="Q31" s="443"/>
      <c r="R31" s="449"/>
      <c r="S31" s="448"/>
    </row>
    <row r="32" spans="2:19">
      <c r="O32" s="442"/>
      <c r="P32" s="442"/>
      <c r="Q32" s="443"/>
      <c r="R32" s="449"/>
      <c r="S32" s="448"/>
    </row>
    <row r="33" spans="15:19">
      <c r="O33" s="442"/>
      <c r="P33" s="442"/>
      <c r="Q33" s="443"/>
      <c r="R33" s="449"/>
      <c r="S33" s="448"/>
    </row>
    <row r="34" spans="15:19">
      <c r="O34" s="442"/>
      <c r="P34" s="442"/>
      <c r="Q34" s="443"/>
      <c r="R34" s="450"/>
      <c r="S34" s="448"/>
    </row>
    <row r="35" spans="15:19">
      <c r="O35" s="442"/>
      <c r="P35" s="442"/>
      <c r="Q35" s="443"/>
      <c r="R35" s="450"/>
      <c r="S35" s="448"/>
    </row>
    <row r="36" spans="15:19">
      <c r="O36" s="442"/>
      <c r="P36" s="442"/>
      <c r="Q36" s="443"/>
      <c r="R36" s="450"/>
      <c r="S36" s="448"/>
    </row>
    <row r="37" spans="15:19">
      <c r="O37" s="442"/>
      <c r="P37" s="442"/>
      <c r="Q37" s="443"/>
      <c r="R37" s="441"/>
      <c r="S37" s="448"/>
    </row>
    <row r="38" spans="15:19">
      <c r="O38" s="449"/>
      <c r="P38" s="449"/>
      <c r="Q38" s="451"/>
      <c r="R38" s="441"/>
      <c r="S38" s="448"/>
    </row>
    <row r="39" spans="15:19">
      <c r="O39" s="442"/>
      <c r="P39" s="442"/>
      <c r="Q39" s="443"/>
      <c r="R39" s="447"/>
      <c r="S39" s="448"/>
    </row>
    <row r="40" spans="15:19">
      <c r="O40" s="449"/>
      <c r="P40" s="449"/>
      <c r="Q40" s="451"/>
      <c r="R40" s="447"/>
      <c r="S40" s="448"/>
    </row>
    <row r="41" spans="15:19">
      <c r="O41" s="442"/>
      <c r="P41" s="442"/>
      <c r="Q41" s="443"/>
      <c r="R41" s="447"/>
      <c r="S41" s="448"/>
    </row>
    <row r="42" spans="15:19">
      <c r="O42" s="449"/>
      <c r="P42" s="449"/>
      <c r="Q42" s="451"/>
      <c r="R42" s="447"/>
      <c r="S42" s="448"/>
    </row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5"/>
    </customSheetView>
  </customSheetViews>
  <mergeCells count="5">
    <mergeCell ref="Q27:S27"/>
    <mergeCell ref="B4:B5"/>
    <mergeCell ref="F4:H4"/>
    <mergeCell ref="J4:J5"/>
    <mergeCell ref="M4:N4"/>
  </mergeCells>
  <pageMargins left="0" right="0" top="0" bottom="0" header="0" footer="0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59999389629810485"/>
    <pageSetUpPr autoPageBreaks="0"/>
  </sheetPr>
  <dimension ref="A2:S62"/>
  <sheetViews>
    <sheetView zoomScaleNormal="100" workbookViewId="0">
      <selection activeCell="F25" sqref="F25"/>
    </sheetView>
  </sheetViews>
  <sheetFormatPr defaultColWidth="9.42578125" defaultRowHeight="15"/>
  <cols>
    <col min="1" max="1" width="1.42578125" style="18" customWidth="1"/>
    <col min="2" max="2" width="26.42578125" style="18" customWidth="1"/>
    <col min="3" max="3" width="10.5703125" style="18" bestFit="1" customWidth="1"/>
    <col min="4" max="4" width="10.42578125" style="18" bestFit="1" customWidth="1"/>
    <col min="5" max="5" width="10.5703125" style="18" bestFit="1" customWidth="1"/>
    <col min="6" max="6" width="15" style="18" bestFit="1" customWidth="1"/>
    <col min="7" max="7" width="3.42578125" style="18" customWidth="1"/>
    <col min="8" max="8" width="15" style="18" bestFit="1" customWidth="1"/>
    <col min="9" max="9" width="16.28515625" style="18" bestFit="1" customWidth="1"/>
    <col min="10" max="12" width="6" style="18" bestFit="1" customWidth="1"/>
    <col min="13" max="15" width="9.42578125" style="18"/>
    <col min="16" max="16" width="10.42578125" style="18" customWidth="1"/>
    <col min="17" max="16384" width="9.42578125" style="18"/>
  </cols>
  <sheetData>
    <row r="2" spans="1:19" s="91" customFormat="1" ht="18.75">
      <c r="E2" s="92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.75" thickBot="1"/>
    <row r="4" spans="1:19">
      <c r="A4" s="217"/>
      <c r="B4" s="89"/>
      <c r="C4" s="89"/>
      <c r="D4" s="89"/>
      <c r="E4" s="89"/>
      <c r="F4" s="218"/>
    </row>
    <row r="5" spans="1:19">
      <c r="A5" s="19"/>
      <c r="C5" s="354">
        <v>2022.08</v>
      </c>
      <c r="D5" s="354">
        <v>2023.08</v>
      </c>
      <c r="E5" s="354">
        <v>2024.08</v>
      </c>
      <c r="F5" s="20"/>
    </row>
    <row r="6" spans="1:19">
      <c r="A6" s="19"/>
      <c r="B6" s="219" t="s">
        <v>293</v>
      </c>
      <c r="C6" s="68" t="s">
        <v>280</v>
      </c>
      <c r="D6" s="68" t="s">
        <v>280</v>
      </c>
      <c r="E6" s="69" t="s">
        <v>280</v>
      </c>
      <c r="F6" s="20"/>
    </row>
    <row r="7" spans="1:19">
      <c r="A7" s="19"/>
      <c r="B7" s="18" t="s">
        <v>283</v>
      </c>
      <c r="C7" s="220">
        <v>10.027951758517109</v>
      </c>
      <c r="D7" s="220">
        <v>14.609007098696924</v>
      </c>
      <c r="E7" s="220">
        <v>18.890466771281233</v>
      </c>
      <c r="F7" s="20"/>
    </row>
    <row r="8" spans="1:19">
      <c r="A8" s="19"/>
      <c r="B8" s="18" t="s">
        <v>284</v>
      </c>
      <c r="C8" s="220">
        <v>9.2827925307131984</v>
      </c>
      <c r="D8" s="220">
        <v>13.658483881249076</v>
      </c>
      <c r="E8" s="220">
        <v>17.742951863087697</v>
      </c>
      <c r="F8" s="20"/>
    </row>
    <row r="9" spans="1:19">
      <c r="A9" s="19"/>
      <c r="B9" s="18" t="s">
        <v>294</v>
      </c>
      <c r="C9" s="220">
        <v>2.0730922970842203</v>
      </c>
      <c r="D9" s="220">
        <v>3.7911268722963203</v>
      </c>
      <c r="E9" s="220">
        <v>5.9651225291515715</v>
      </c>
      <c r="F9" s="20"/>
    </row>
    <row r="10" spans="1:19">
      <c r="A10" s="19"/>
      <c r="B10" s="18" t="s">
        <v>295</v>
      </c>
      <c r="C10" s="220">
        <v>1.8527275798740597</v>
      </c>
      <c r="D10" s="220">
        <v>2.3905414720507525</v>
      </c>
      <c r="E10" s="220">
        <v>2.8646481147591563</v>
      </c>
      <c r="F10" s="20"/>
    </row>
    <row r="11" spans="1:19">
      <c r="A11" s="19"/>
      <c r="B11" s="21" t="s">
        <v>296</v>
      </c>
      <c r="C11" s="220">
        <v>2.4588312623744497</v>
      </c>
      <c r="D11" s="220">
        <v>2.93124097251384</v>
      </c>
      <c r="E11" s="220">
        <v>3.75497558300725</v>
      </c>
      <c r="F11" s="20"/>
    </row>
    <row r="12" spans="1:19">
      <c r="A12" s="19"/>
      <c r="B12" s="18" t="s">
        <v>297</v>
      </c>
      <c r="C12" s="220">
        <v>1.02785412836941</v>
      </c>
      <c r="D12" s="220">
        <v>2.427286006198254</v>
      </c>
      <c r="E12" s="220">
        <v>2.4177082942594654</v>
      </c>
      <c r="F12" s="20"/>
    </row>
    <row r="13" spans="1:19">
      <c r="A13" s="19"/>
      <c r="B13" s="18" t="s">
        <v>298</v>
      </c>
      <c r="C13" s="220">
        <v>1.8702872630110596</v>
      </c>
      <c r="D13" s="220">
        <v>2.11828855818991</v>
      </c>
      <c r="E13" s="220">
        <v>2.7404973419102534</v>
      </c>
      <c r="F13" s="20"/>
    </row>
    <row r="14" spans="1:19">
      <c r="A14" s="19"/>
      <c r="B14" s="18" t="s">
        <v>285</v>
      </c>
      <c r="C14" s="24">
        <v>0.74515922780390975</v>
      </c>
      <c r="D14" s="24">
        <v>0.95052321744784785</v>
      </c>
      <c r="E14" s="24">
        <v>1.1475149081935379</v>
      </c>
      <c r="F14" s="20"/>
    </row>
    <row r="15" spans="1:19">
      <c r="A15" s="19"/>
      <c r="C15" s="111"/>
      <c r="D15" s="111"/>
      <c r="E15" s="111"/>
      <c r="F15" s="20"/>
    </row>
    <row r="16" spans="1:19">
      <c r="A16" s="19"/>
      <c r="C16" s="354">
        <v>2022.08</v>
      </c>
      <c r="D16" s="354">
        <v>2023.08</v>
      </c>
      <c r="E16" s="354">
        <v>2024.08</v>
      </c>
      <c r="F16" s="20"/>
    </row>
    <row r="17" spans="1:6">
      <c r="A17" s="19"/>
      <c r="B17" s="219" t="s">
        <v>293</v>
      </c>
      <c r="C17" s="70" t="s">
        <v>280</v>
      </c>
      <c r="D17" s="70" t="s">
        <v>280</v>
      </c>
      <c r="E17" s="70" t="s">
        <v>280</v>
      </c>
      <c r="F17" s="20"/>
    </row>
    <row r="18" spans="1:6">
      <c r="A18" s="19"/>
      <c r="B18" s="18" t="s">
        <v>286</v>
      </c>
      <c r="C18" s="221">
        <v>10.92761115279726</v>
      </c>
      <c r="D18" s="221">
        <v>12.790832771167649</v>
      </c>
      <c r="E18" s="221">
        <v>17.318184938407491</v>
      </c>
      <c r="F18" s="20"/>
    </row>
    <row r="19" spans="1:6">
      <c r="A19" s="19"/>
      <c r="B19" s="18" t="s">
        <v>299</v>
      </c>
      <c r="C19" s="221">
        <v>2.2590629285886696</v>
      </c>
      <c r="D19" s="221">
        <v>2.8321252081922301</v>
      </c>
      <c r="E19" s="221">
        <v>5.6689415366005811</v>
      </c>
      <c r="F19" s="20"/>
    </row>
    <row r="20" spans="1:6">
      <c r="A20" s="19"/>
      <c r="B20" s="18" t="s">
        <v>300</v>
      </c>
      <c r="C20" s="221">
        <v>6.329676389361051</v>
      </c>
      <c r="D20" s="221">
        <v>6.7556938371701003</v>
      </c>
      <c r="E20" s="221">
        <v>7.3990022134405002</v>
      </c>
      <c r="F20" s="20"/>
    </row>
    <row r="21" spans="1:6">
      <c r="A21" s="19"/>
      <c r="B21" s="18" t="s">
        <v>301</v>
      </c>
      <c r="C21" s="221">
        <v>1.8472086760471198</v>
      </c>
      <c r="D21" s="221">
        <v>2.3835359762210198</v>
      </c>
      <c r="E21" s="221">
        <v>3.3528745361408094</v>
      </c>
      <c r="F21" s="20"/>
    </row>
    <row r="22" spans="1:6">
      <c r="A22" s="19"/>
      <c r="B22" s="18" t="s">
        <v>288</v>
      </c>
      <c r="C22" s="221" t="s">
        <v>526</v>
      </c>
      <c r="D22" s="221">
        <v>0.81947774958429986</v>
      </c>
      <c r="E22" s="221">
        <v>0.89736665222559997</v>
      </c>
      <c r="F22" s="20"/>
    </row>
    <row r="23" spans="1:6">
      <c r="A23" s="19"/>
      <c r="F23" s="20"/>
    </row>
    <row r="24" spans="1:6">
      <c r="A24" s="19"/>
      <c r="F24" s="20"/>
    </row>
    <row r="25" spans="1:6">
      <c r="A25" s="19"/>
      <c r="F25" s="20"/>
    </row>
    <row r="26" spans="1:6" ht="15.75" thickBot="1">
      <c r="A26" s="22"/>
      <c r="B26" s="124"/>
      <c r="C26" s="124"/>
      <c r="D26" s="124"/>
      <c r="E26" s="124"/>
      <c r="F26" s="23"/>
    </row>
    <row r="31" spans="1:6">
      <c r="C31" s="350"/>
    </row>
    <row r="32" spans="1:6">
      <c r="C32" s="350"/>
    </row>
    <row r="33" spans="2:2">
      <c r="B33" s="2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59999389629810485"/>
    <pageSetUpPr autoPageBreaks="0"/>
  </sheetPr>
  <dimension ref="A1:F13"/>
  <sheetViews>
    <sheetView topLeftCell="A2" zoomScale="145" zoomScaleNormal="130" workbookViewId="0">
      <selection activeCell="G9" sqref="G9"/>
    </sheetView>
  </sheetViews>
  <sheetFormatPr defaultColWidth="9.42578125" defaultRowHeight="15"/>
  <cols>
    <col min="1" max="1" width="33.140625" style="17" customWidth="1"/>
    <col min="2" max="3" width="6.5703125" style="17" bestFit="1" customWidth="1"/>
    <col min="4" max="7" width="9.42578125" style="17"/>
    <col min="8" max="8" width="11" style="17" bestFit="1" customWidth="1"/>
    <col min="9" max="16384" width="9.42578125" style="17"/>
  </cols>
  <sheetData>
    <row r="1" spans="1:6" ht="15.75">
      <c r="A1" s="90" t="s">
        <v>302</v>
      </c>
    </row>
    <row r="2" spans="1:6" ht="12.75" customHeight="1">
      <c r="A2" s="16"/>
    </row>
    <row r="3" spans="1:6">
      <c r="A3" s="59"/>
      <c r="B3" s="351">
        <v>2022</v>
      </c>
      <c r="C3" s="112">
        <v>2023</v>
      </c>
      <c r="D3" s="278" t="s">
        <v>516</v>
      </c>
      <c r="E3" s="533" t="s">
        <v>92</v>
      </c>
      <c r="F3" s="533"/>
    </row>
    <row r="4" spans="1:6">
      <c r="A4" s="60" t="s">
        <v>253</v>
      </c>
      <c r="B4" s="226" t="s">
        <v>280</v>
      </c>
      <c r="C4" s="227" t="s">
        <v>280</v>
      </c>
      <c r="D4" s="227" t="s">
        <v>280</v>
      </c>
      <c r="E4" s="227" t="s">
        <v>303</v>
      </c>
      <c r="F4" s="227" t="s">
        <v>519</v>
      </c>
    </row>
    <row r="5" spans="1:6">
      <c r="A5" s="21" t="s">
        <v>304</v>
      </c>
      <c r="B5" s="85">
        <v>27679.3</v>
      </c>
      <c r="C5" s="85">
        <v>26642.799999999999</v>
      </c>
      <c r="D5" s="85">
        <v>29767</v>
      </c>
      <c r="E5" s="85">
        <v>39276</v>
      </c>
      <c r="F5" s="85">
        <v>31448.752</v>
      </c>
    </row>
    <row r="6" spans="1:6">
      <c r="A6" s="61" t="s">
        <v>290</v>
      </c>
      <c r="B6" s="62">
        <v>52.4</v>
      </c>
      <c r="C6" s="62">
        <v>37.799999999999997</v>
      </c>
      <c r="D6" s="62">
        <v>33.700000000000003</v>
      </c>
      <c r="E6" s="62">
        <v>60</v>
      </c>
      <c r="F6" s="62">
        <v>39.700000000000003</v>
      </c>
    </row>
    <row r="7" spans="1:6">
      <c r="A7" s="86" t="s">
        <v>305</v>
      </c>
      <c r="B7" s="87">
        <v>70</v>
      </c>
      <c r="C7" s="87">
        <v>65</v>
      </c>
      <c r="D7" s="87">
        <v>60</v>
      </c>
      <c r="E7" s="87">
        <v>60</v>
      </c>
      <c r="F7" s="87">
        <v>60</v>
      </c>
    </row>
    <row r="8" spans="1:6">
      <c r="A8" s="64" t="s">
        <v>306</v>
      </c>
      <c r="B8" s="65">
        <v>816.42691343344995</v>
      </c>
      <c r="C8" s="65">
        <v>1131.7232351776299</v>
      </c>
      <c r="D8" s="65">
        <v>4018.3181809753</v>
      </c>
      <c r="E8" s="65">
        <v>1173.6202000000001</v>
      </c>
      <c r="F8" s="65">
        <v>1174</v>
      </c>
    </row>
    <row r="9" spans="1:6">
      <c r="A9" s="66" t="s">
        <v>307</v>
      </c>
      <c r="B9" s="63">
        <v>4.7470782980064534</v>
      </c>
      <c r="C9" s="63">
        <v>4.8743523390162462</v>
      </c>
      <c r="D9" s="63">
        <v>5.5</v>
      </c>
      <c r="E9" s="63">
        <v>4.5392127977706904</v>
      </c>
      <c r="F9" s="63">
        <v>4.0999999999999996</v>
      </c>
    </row>
    <row r="10" spans="1:6">
      <c r="A10" s="64" t="s">
        <v>308</v>
      </c>
      <c r="B10" s="65">
        <v>-1032</v>
      </c>
      <c r="C10" s="65">
        <v>785</v>
      </c>
      <c r="D10" s="65">
        <v>1626.5155489562601</v>
      </c>
      <c r="E10" s="65">
        <v>-1832.9</v>
      </c>
      <c r="F10" s="65">
        <v>-1615</v>
      </c>
    </row>
    <row r="11" spans="1:6">
      <c r="A11" s="66" t="s">
        <v>290</v>
      </c>
      <c r="B11" s="63">
        <v>-1.9</v>
      </c>
      <c r="C11" s="63">
        <v>1.1000000000000001</v>
      </c>
      <c r="D11" s="63">
        <v>1.8</v>
      </c>
      <c r="E11" s="63">
        <v>-2</v>
      </c>
      <c r="F11" s="63">
        <v>-2</v>
      </c>
    </row>
    <row r="13" spans="1:6">
      <c r="D13" s="368"/>
    </row>
  </sheetData>
  <customSheetViews>
    <customSheetView guid="{54FD4859-4825-49C8-AF88-E7B792413D64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8D4EA38E-ED42-44A9-9431-B3D4F6087B53}" scale="60" showPageBreaks="1" view="pageBreakPreview">
      <selection activeCell="X44" sqref="X44"/>
      <pageMargins left="0" right="0" top="0" bottom="0" header="0" footer="0"/>
    </customSheetView>
  </customSheetViews>
  <mergeCells count="1">
    <mergeCell ref="E3:F3"/>
  </mergeCells>
  <pageMargins left="0" right="0" top="0" bottom="0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Normal="115" workbookViewId="0">
      <pane ySplit="3" topLeftCell="A19" activePane="bottomLeft" state="frozen"/>
      <selection activeCell="G1" sqref="G1"/>
      <selection pane="bottomLeft" activeCell="Q31" sqref="Q31"/>
    </sheetView>
  </sheetViews>
  <sheetFormatPr defaultColWidth="8.42578125" defaultRowHeight="15"/>
  <cols>
    <col min="1" max="1" width="9.85546875" style="21" customWidth="1"/>
    <col min="2" max="2" width="11.140625" style="21" bestFit="1" customWidth="1"/>
    <col min="3" max="3" width="11.140625" style="21" customWidth="1"/>
    <col min="4" max="6" width="8.42578125" style="21"/>
    <col min="7" max="7" width="13.42578125" style="21" customWidth="1"/>
    <col min="8" max="16384" width="8.42578125" style="21"/>
  </cols>
  <sheetData>
    <row r="1" spans="1:4" ht="31.5">
      <c r="A1" s="519" t="s">
        <v>524</v>
      </c>
      <c r="C1" s="21" t="s">
        <v>11</v>
      </c>
      <c r="D1" s="21" t="s">
        <v>96</v>
      </c>
    </row>
    <row r="2" spans="1:4">
      <c r="A2" s="534" t="s">
        <v>309</v>
      </c>
      <c r="B2" s="21">
        <v>2024</v>
      </c>
      <c r="C2" s="158">
        <v>3.0085625</v>
      </c>
      <c r="D2" s="158">
        <v>3.0964999999999998</v>
      </c>
    </row>
    <row r="3" spans="1:4">
      <c r="A3" s="534"/>
      <c r="B3" s="21">
        <v>2025</v>
      </c>
      <c r="C3" s="158">
        <v>3.1585000000000001</v>
      </c>
      <c r="D3" s="158">
        <v>3.2249999999999996</v>
      </c>
    </row>
    <row r="4" spans="1:4">
      <c r="A4" s="535" t="s">
        <v>310</v>
      </c>
      <c r="B4" s="348">
        <v>2024</v>
      </c>
      <c r="C4" s="349">
        <v>4.821299999999999</v>
      </c>
      <c r="D4" s="349">
        <v>4.8049999999999997</v>
      </c>
    </row>
    <row r="5" spans="1:4">
      <c r="A5" s="535"/>
      <c r="B5" s="348">
        <v>2025</v>
      </c>
      <c r="C5" s="349">
        <v>4.1306000000000003</v>
      </c>
      <c r="D5" s="349">
        <v>4.2874999999999996</v>
      </c>
    </row>
    <row r="6" spans="1:4">
      <c r="A6" s="534" t="s">
        <v>311</v>
      </c>
      <c r="B6" s="21">
        <v>2024</v>
      </c>
      <c r="C6" s="158">
        <v>2.2984375000000004</v>
      </c>
      <c r="D6" s="158">
        <v>2.333333333333333</v>
      </c>
    </row>
    <row r="7" spans="1:4">
      <c r="A7" s="534"/>
      <c r="B7" s="21">
        <v>2025</v>
      </c>
      <c r="C7" s="158">
        <v>1.85</v>
      </c>
      <c r="D7" s="158">
        <v>1.8029999999999999</v>
      </c>
    </row>
    <row r="8" spans="1:4">
      <c r="A8" s="535" t="s">
        <v>312</v>
      </c>
      <c r="B8" s="348">
        <v>2024</v>
      </c>
      <c r="C8" s="349">
        <v>2.8368125000000002</v>
      </c>
      <c r="D8" s="349">
        <v>3.426625</v>
      </c>
    </row>
    <row r="9" spans="1:4">
      <c r="A9" s="535"/>
      <c r="B9" s="348">
        <v>2025</v>
      </c>
      <c r="C9" s="349">
        <v>1.3339999999999999</v>
      </c>
      <c r="D9" s="349">
        <v>1.575</v>
      </c>
    </row>
    <row r="10" spans="1:4">
      <c r="A10" s="534" t="s">
        <v>313</v>
      </c>
      <c r="B10" s="21">
        <v>2024</v>
      </c>
      <c r="C10" s="158">
        <v>0.59375</v>
      </c>
      <c r="D10" s="158">
        <v>0.66875000000000007</v>
      </c>
    </row>
    <row r="11" spans="1:4">
      <c r="A11" s="534"/>
      <c r="B11" s="21">
        <v>2025</v>
      </c>
      <c r="C11" s="158">
        <v>1.1749999999999998</v>
      </c>
      <c r="D11" s="158">
        <v>1.15625</v>
      </c>
    </row>
    <row r="17" spans="1:4">
      <c r="B17" s="158"/>
      <c r="C17" s="158"/>
      <c r="D17" s="158"/>
    </row>
    <row r="18" spans="1:4">
      <c r="B18" s="158"/>
      <c r="C18" s="158"/>
      <c r="D18" s="158"/>
    </row>
    <row r="20" spans="1:4">
      <c r="B20" s="158"/>
      <c r="C20" s="158"/>
      <c r="D20" s="158"/>
    </row>
    <row r="21" spans="1:4" ht="31.5">
      <c r="A21" s="519" t="s">
        <v>523</v>
      </c>
      <c r="B21" s="158"/>
      <c r="C21" s="158"/>
      <c r="D21" s="158"/>
    </row>
    <row r="22" spans="1:4">
      <c r="C22" s="21" t="s">
        <v>11</v>
      </c>
      <c r="D22" s="21" t="s">
        <v>96</v>
      </c>
    </row>
    <row r="23" spans="1:4">
      <c r="A23" s="534" t="s">
        <v>309</v>
      </c>
      <c r="B23" s="21">
        <v>2024</v>
      </c>
      <c r="C23" s="158">
        <v>5.3813333333333331</v>
      </c>
      <c r="D23" s="158">
        <v>5.4146666666666663</v>
      </c>
    </row>
    <row r="24" spans="1:4">
      <c r="A24" s="534"/>
      <c r="B24" s="21">
        <v>2025</v>
      </c>
      <c r="C24" s="158">
        <v>3.9696666666666669</v>
      </c>
      <c r="D24" s="158">
        <v>3.9666666666666668</v>
      </c>
    </row>
    <row r="25" spans="1:4">
      <c r="A25" s="535" t="s">
        <v>310</v>
      </c>
      <c r="B25" s="348">
        <v>2024</v>
      </c>
      <c r="C25" s="349">
        <v>0.66937499999999994</v>
      </c>
      <c r="D25" s="349">
        <v>0.41916666666666669</v>
      </c>
    </row>
    <row r="26" spans="1:4">
      <c r="A26" s="535"/>
      <c r="B26" s="348">
        <v>2025</v>
      </c>
      <c r="C26" s="349">
        <v>1.4420000000000002</v>
      </c>
      <c r="D26" s="349">
        <v>1.26075</v>
      </c>
    </row>
    <row r="27" spans="1:4">
      <c r="A27" s="534" t="s">
        <v>311</v>
      </c>
      <c r="B27" s="21">
        <v>2024</v>
      </c>
      <c r="C27" s="158">
        <v>3.1138124999999999</v>
      </c>
      <c r="D27" s="158">
        <v>3.0654583333333334</v>
      </c>
    </row>
    <row r="28" spans="1:4">
      <c r="A28" s="534"/>
      <c r="B28" s="21">
        <v>2025</v>
      </c>
      <c r="C28" s="158">
        <v>2.2937499999999997</v>
      </c>
      <c r="D28" s="158">
        <v>2.34375</v>
      </c>
    </row>
    <row r="29" spans="1:4">
      <c r="A29" s="535" t="s">
        <v>312</v>
      </c>
      <c r="B29" s="348">
        <v>2024</v>
      </c>
      <c r="C29" s="349">
        <v>6.8424999999999994</v>
      </c>
      <c r="D29" s="349">
        <v>7.5449999999999999</v>
      </c>
    </row>
    <row r="30" spans="1:4">
      <c r="A30" s="535"/>
      <c r="B30" s="348">
        <v>2025</v>
      </c>
      <c r="C30" s="349">
        <v>4.5576666666666661</v>
      </c>
      <c r="D30" s="349">
        <v>5.3826666666666672</v>
      </c>
    </row>
    <row r="31" spans="1:4">
      <c r="A31" s="534" t="s">
        <v>313</v>
      </c>
      <c r="B31" s="21">
        <v>2024</v>
      </c>
      <c r="C31" s="158">
        <v>2.4333333333333336</v>
      </c>
      <c r="D31" s="158">
        <v>2.4249999999999998</v>
      </c>
    </row>
    <row r="32" spans="1:4">
      <c r="A32" s="534"/>
      <c r="B32" s="21">
        <v>2025</v>
      </c>
      <c r="C32" s="158">
        <v>2.0166666666666666</v>
      </c>
      <c r="D32" s="158">
        <v>2.0249999999999999</v>
      </c>
    </row>
  </sheetData>
  <customSheetViews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1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3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6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8"/>
    </customSheetView>
  </customSheetViews>
  <mergeCells count="10">
    <mergeCell ref="A23:A24"/>
    <mergeCell ref="A25:A26"/>
    <mergeCell ref="A27:A28"/>
    <mergeCell ref="A29:A30"/>
    <mergeCell ref="A31:A32"/>
    <mergeCell ref="A2:A3"/>
    <mergeCell ref="A4:A5"/>
    <mergeCell ref="A6:A7"/>
    <mergeCell ref="A8:A9"/>
    <mergeCell ref="A10:A11"/>
  </mergeCells>
  <pageMargins left="0" right="0" top="0" bottom="0" header="0" footer="0"/>
  <pageSetup orientation="portrait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3"/>
  <sheetViews>
    <sheetView topLeftCell="K24" zoomScaleNormal="100" workbookViewId="0">
      <selection activeCell="AH47" sqref="AH47"/>
    </sheetView>
  </sheetViews>
  <sheetFormatPr defaultColWidth="8.42578125" defaultRowHeight="15"/>
  <cols>
    <col min="1" max="1" width="13" style="194" customWidth="1"/>
    <col min="2" max="2" width="8.42578125" style="338" customWidth="1"/>
    <col min="3" max="3" width="8.5703125" style="191" customWidth="1"/>
    <col min="4" max="7" width="8.5703125" style="21" customWidth="1"/>
    <col min="8" max="11" width="9.42578125" style="21" customWidth="1"/>
    <col min="12" max="18" width="8.42578125" style="21"/>
    <col min="19" max="20" width="8.42578125" style="21" hidden="1" customWidth="1"/>
    <col min="21" max="22" width="8.42578125" style="21"/>
    <col min="23" max="23" width="4" style="21" customWidth="1"/>
    <col min="24" max="24" width="8.42578125" style="21" customWidth="1"/>
    <col min="25" max="16384" width="8.42578125" style="21"/>
  </cols>
  <sheetData>
    <row r="1" spans="1:20">
      <c r="S1" s="21" t="s">
        <v>314</v>
      </c>
      <c r="T1" s="21" t="s">
        <v>315</v>
      </c>
    </row>
    <row r="2" spans="1:20" ht="105">
      <c r="C2" s="206" t="s">
        <v>315</v>
      </c>
      <c r="D2" s="207" t="s">
        <v>316</v>
      </c>
      <c r="E2" s="207" t="s">
        <v>317</v>
      </c>
      <c r="F2" s="207" t="s">
        <v>318</v>
      </c>
      <c r="H2" s="195" t="s">
        <v>319</v>
      </c>
      <c r="I2" s="196" t="s">
        <v>320</v>
      </c>
      <c r="J2" s="196" t="s">
        <v>321</v>
      </c>
      <c r="K2" s="195" t="s">
        <v>322</v>
      </c>
      <c r="S2" s="21" t="s">
        <v>323</v>
      </c>
      <c r="T2" s="21" t="s">
        <v>324</v>
      </c>
    </row>
    <row r="3" spans="1:20">
      <c r="H3" s="192"/>
      <c r="K3" s="192"/>
      <c r="S3" s="21" t="s">
        <v>325</v>
      </c>
      <c r="T3" s="21">
        <v>-0.35199999999999998</v>
      </c>
    </row>
    <row r="4" spans="1:20">
      <c r="A4" s="536">
        <v>2013</v>
      </c>
      <c r="B4" s="339" t="s">
        <v>4</v>
      </c>
      <c r="C4" s="235">
        <v>41.282869300000002</v>
      </c>
      <c r="D4" s="235">
        <v>121.908665</v>
      </c>
      <c r="E4" s="235">
        <v>77.116453399999997</v>
      </c>
      <c r="F4" s="235">
        <v>41.276987900000002</v>
      </c>
      <c r="G4" s="192"/>
      <c r="H4" s="192"/>
      <c r="I4" s="192"/>
      <c r="J4" s="193"/>
      <c r="K4" s="192"/>
      <c r="S4" s="21" t="s">
        <v>326</v>
      </c>
      <c r="T4" s="21">
        <v>38.700000000000003</v>
      </c>
    </row>
    <row r="5" spans="1:20">
      <c r="A5" s="536"/>
      <c r="B5" s="339" t="s">
        <v>1</v>
      </c>
      <c r="C5" s="235">
        <v>36.8028239</v>
      </c>
      <c r="D5" s="235">
        <v>115.71556200000001</v>
      </c>
      <c r="E5" s="235">
        <v>75.4033953</v>
      </c>
      <c r="F5" s="235">
        <v>36.796982</v>
      </c>
      <c r="G5" s="192"/>
      <c r="H5" s="192"/>
      <c r="I5" s="192"/>
      <c r="J5" s="193"/>
      <c r="K5" s="192"/>
      <c r="S5" s="21" t="s">
        <v>327</v>
      </c>
      <c r="T5" s="21">
        <v>33.6</v>
      </c>
    </row>
    <row r="6" spans="1:20">
      <c r="A6" s="536"/>
      <c r="B6" s="339" t="s">
        <v>2</v>
      </c>
      <c r="C6" s="235">
        <v>38.019303399999998</v>
      </c>
      <c r="D6" s="235">
        <v>116.36783800000001</v>
      </c>
      <c r="E6" s="235">
        <v>74.839192499999996</v>
      </c>
      <c r="F6" s="235">
        <v>38.013503</v>
      </c>
      <c r="G6" s="192"/>
      <c r="H6" s="192"/>
      <c r="I6" s="192"/>
      <c r="J6" s="193"/>
      <c r="K6" s="192"/>
      <c r="S6" s="21" t="s">
        <v>328</v>
      </c>
      <c r="T6" s="21">
        <v>26.7</v>
      </c>
    </row>
    <row r="7" spans="1:20">
      <c r="A7" s="536"/>
      <c r="B7" s="339" t="s">
        <v>3</v>
      </c>
      <c r="C7" s="235">
        <v>30.606406100000001</v>
      </c>
      <c r="D7" s="235">
        <v>111.06852600000001</v>
      </c>
      <c r="E7" s="235">
        <v>76.952777900000001</v>
      </c>
      <c r="F7" s="235">
        <v>30.600597499999999</v>
      </c>
      <c r="G7" s="192"/>
      <c r="H7" s="192"/>
      <c r="I7" s="192"/>
      <c r="J7" s="193"/>
      <c r="K7" s="192"/>
      <c r="S7" s="21" t="s">
        <v>329</v>
      </c>
      <c r="T7" s="21">
        <v>26.6</v>
      </c>
    </row>
    <row r="8" spans="1:20">
      <c r="A8" s="536">
        <f>A4+1</f>
        <v>2014</v>
      </c>
      <c r="B8" s="339" t="s">
        <v>4</v>
      </c>
      <c r="C8" s="235">
        <v>30.9757885</v>
      </c>
      <c r="D8" s="235">
        <v>110.367205</v>
      </c>
      <c r="E8" s="235">
        <v>75.882073800000001</v>
      </c>
      <c r="F8" s="235">
        <v>30.9698636</v>
      </c>
      <c r="G8" s="192"/>
      <c r="H8" s="192">
        <f>(C8-C4)/100</f>
        <v>-0.10307080800000001</v>
      </c>
      <c r="I8" s="192">
        <f>(D8-D4)/100</f>
        <v>-0.11541460000000001</v>
      </c>
      <c r="J8" s="192">
        <f t="shared" ref="J8:J44" si="0">-(E8-E4)/100</f>
        <v>1.2343795999999969E-2</v>
      </c>
      <c r="K8" s="192">
        <f>(F8-F4)/100</f>
        <v>-0.10307124300000002</v>
      </c>
      <c r="S8" s="21" t="s">
        <v>330</v>
      </c>
      <c r="T8" s="21">
        <v>28.4</v>
      </c>
    </row>
    <row r="9" spans="1:20">
      <c r="A9" s="536"/>
      <c r="B9" s="339" t="s">
        <v>1</v>
      </c>
      <c r="C9" s="235">
        <v>26.608685900000001</v>
      </c>
      <c r="D9" s="235">
        <v>104.135288</v>
      </c>
      <c r="E9" s="235">
        <v>74.017259800000005</v>
      </c>
      <c r="F9" s="235">
        <v>26.602847400000002</v>
      </c>
      <c r="G9" s="192"/>
      <c r="H9" s="192">
        <f t="shared" ref="H9:H51" si="1">(C9-C5)/100</f>
        <v>-0.10194137999999998</v>
      </c>
      <c r="I9" s="192">
        <f t="shared" ref="I9:I34" si="2">(D9-D5)/100</f>
        <v>-0.11580274000000003</v>
      </c>
      <c r="J9" s="192">
        <f t="shared" si="0"/>
        <v>1.3861354999999947E-2</v>
      </c>
      <c r="K9" s="192">
        <f t="shared" ref="K9:K46" si="3">(F9-F5)/100</f>
        <v>-0.10194134599999999</v>
      </c>
      <c r="S9" s="21" t="s">
        <v>331</v>
      </c>
      <c r="T9" s="21">
        <v>21.9</v>
      </c>
    </row>
    <row r="10" spans="1:20">
      <c r="A10" s="536"/>
      <c r="B10" s="339" t="s">
        <v>2</v>
      </c>
      <c r="C10" s="235">
        <v>26.720158099999999</v>
      </c>
      <c r="D10" s="235">
        <v>103.532539</v>
      </c>
      <c r="E10" s="235">
        <v>73.303038200000003</v>
      </c>
      <c r="F10" s="235">
        <v>26.714390999999999</v>
      </c>
      <c r="G10" s="192"/>
      <c r="H10" s="192">
        <f t="shared" si="1"/>
        <v>-0.11299145299999999</v>
      </c>
      <c r="I10" s="192">
        <f t="shared" si="2"/>
        <v>-0.12835299000000006</v>
      </c>
      <c r="J10" s="192">
        <f t="shared" si="0"/>
        <v>1.5361542999999927E-2</v>
      </c>
      <c r="K10" s="192">
        <f t="shared" si="3"/>
        <v>-0.11299112000000001</v>
      </c>
      <c r="S10" s="21" t="s">
        <v>332</v>
      </c>
      <c r="T10" s="21">
        <v>17.899999999999999</v>
      </c>
    </row>
    <row r="11" spans="1:20">
      <c r="A11" s="536"/>
      <c r="B11" s="339" t="s">
        <v>3</v>
      </c>
      <c r="C11" s="235">
        <v>18.339925999999998</v>
      </c>
      <c r="D11" s="235">
        <v>92.184305699999996</v>
      </c>
      <c r="E11" s="235">
        <v>70.335037299999996</v>
      </c>
      <c r="F11" s="235">
        <v>18.3341572</v>
      </c>
      <c r="G11" s="192"/>
      <c r="H11" s="192">
        <f t="shared" si="1"/>
        <v>-0.12266480100000003</v>
      </c>
      <c r="I11" s="192">
        <f t="shared" si="2"/>
        <v>-0.1888422030000001</v>
      </c>
      <c r="J11" s="192">
        <f t="shared" si="0"/>
        <v>6.617740600000005E-2</v>
      </c>
      <c r="K11" s="192">
        <f t="shared" si="3"/>
        <v>-0.12266440299999999</v>
      </c>
      <c r="S11" s="21" t="s">
        <v>333</v>
      </c>
      <c r="T11" s="21">
        <v>21.1</v>
      </c>
    </row>
    <row r="12" spans="1:20">
      <c r="A12" s="536">
        <f>A8+1</f>
        <v>2015</v>
      </c>
      <c r="B12" s="339" t="s">
        <v>4</v>
      </c>
      <c r="C12" s="235">
        <v>22.027308600000001</v>
      </c>
      <c r="D12" s="235">
        <v>86.124326300000007</v>
      </c>
      <c r="E12" s="235">
        <v>60.587675300000001</v>
      </c>
      <c r="F12" s="235">
        <v>22.021270300000001</v>
      </c>
      <c r="G12" s="192"/>
      <c r="H12" s="192">
        <f t="shared" si="1"/>
        <v>-8.948479899999999E-2</v>
      </c>
      <c r="I12" s="192">
        <f>(D12-D8)/100</f>
        <v>-0.24242878699999992</v>
      </c>
      <c r="J12" s="192">
        <f t="shared" si="0"/>
        <v>0.152943985</v>
      </c>
      <c r="K12" s="192">
        <f t="shared" si="3"/>
        <v>-8.948593299999999E-2</v>
      </c>
      <c r="S12" s="21" t="s">
        <v>334</v>
      </c>
      <c r="T12" s="21">
        <v>17.7</v>
      </c>
    </row>
    <row r="13" spans="1:20">
      <c r="A13" s="536"/>
      <c r="B13" s="339" t="str">
        <f>B9</f>
        <v>II</v>
      </c>
      <c r="C13" s="235">
        <v>25.400794099999999</v>
      </c>
      <c r="D13" s="235">
        <v>90.307287099999996</v>
      </c>
      <c r="E13" s="235">
        <v>61.397150600000003</v>
      </c>
      <c r="F13" s="235">
        <v>25.394983</v>
      </c>
      <c r="G13" s="192"/>
      <c r="H13" s="192">
        <f t="shared" si="1"/>
        <v>-1.2078918000000024E-2</v>
      </c>
      <c r="I13" s="192">
        <f t="shared" si="2"/>
        <v>-0.13828000900000006</v>
      </c>
      <c r="J13" s="192">
        <f t="shared" si="0"/>
        <v>0.12620109200000001</v>
      </c>
      <c r="K13" s="192">
        <f t="shared" si="3"/>
        <v>-1.2078644000000019E-2</v>
      </c>
      <c r="S13" s="21" t="s">
        <v>335</v>
      </c>
      <c r="T13" s="21">
        <v>18.3</v>
      </c>
    </row>
    <row r="14" spans="1:20">
      <c r="A14" s="536"/>
      <c r="B14" s="339" t="str">
        <f t="shared" ref="B14:B19" si="4">B10</f>
        <v>III</v>
      </c>
      <c r="C14" s="235">
        <v>12.9896213</v>
      </c>
      <c r="D14" s="235">
        <v>76.203617300000005</v>
      </c>
      <c r="E14" s="235">
        <v>59.7046536</v>
      </c>
      <c r="F14" s="235">
        <v>12.983953100000001</v>
      </c>
      <c r="G14" s="192"/>
      <c r="H14" s="192">
        <f t="shared" si="1"/>
        <v>-0.13730536799999998</v>
      </c>
      <c r="I14" s="192">
        <f t="shared" si="2"/>
        <v>-0.27328921699999997</v>
      </c>
      <c r="J14" s="192">
        <f t="shared" si="0"/>
        <v>0.13598384600000002</v>
      </c>
      <c r="K14" s="192">
        <f t="shared" si="3"/>
        <v>-0.13730437899999998</v>
      </c>
      <c r="S14" s="21" t="s">
        <v>336</v>
      </c>
      <c r="T14" s="21">
        <v>15.4</v>
      </c>
    </row>
    <row r="15" spans="1:20">
      <c r="A15" s="536"/>
      <c r="B15" s="339" t="str">
        <f t="shared" si="4"/>
        <v>IV</v>
      </c>
      <c r="C15" s="235">
        <v>8.0690154300000003</v>
      </c>
      <c r="D15" s="235">
        <v>68.697078899999994</v>
      </c>
      <c r="E15" s="235">
        <v>57.118721100000002</v>
      </c>
      <c r="F15" s="235">
        <v>8.0633214800000008</v>
      </c>
      <c r="G15" s="192"/>
      <c r="H15" s="192">
        <f t="shared" si="1"/>
        <v>-0.10270910569999998</v>
      </c>
      <c r="I15" s="192">
        <f t="shared" si="2"/>
        <v>-0.23487226800000002</v>
      </c>
      <c r="J15" s="192">
        <f t="shared" si="0"/>
        <v>0.13216316199999995</v>
      </c>
      <c r="K15" s="192">
        <f t="shared" si="3"/>
        <v>-0.10270835719999999</v>
      </c>
      <c r="S15" s="21" t="s">
        <v>337</v>
      </c>
      <c r="T15" s="21">
        <v>11.7</v>
      </c>
    </row>
    <row r="16" spans="1:20">
      <c r="A16" s="536">
        <f>A12+1</f>
        <v>2016</v>
      </c>
      <c r="B16" s="339" t="s">
        <v>4</v>
      </c>
      <c r="C16" s="235">
        <v>10.5853989</v>
      </c>
      <c r="D16" s="235">
        <v>67.699818899999997</v>
      </c>
      <c r="E16" s="235">
        <v>53.605077600000001</v>
      </c>
      <c r="F16" s="235">
        <v>10.579069799999999</v>
      </c>
      <c r="G16" s="192"/>
      <c r="H16" s="192">
        <f t="shared" si="1"/>
        <v>-0.11441909700000003</v>
      </c>
      <c r="I16" s="192">
        <f t="shared" si="2"/>
        <v>-0.18424507400000009</v>
      </c>
      <c r="J16" s="192">
        <f t="shared" si="0"/>
        <v>6.9825976999999997E-2</v>
      </c>
      <c r="K16" s="192">
        <f t="shared" si="3"/>
        <v>-0.11442200500000002</v>
      </c>
      <c r="S16" s="21" t="s">
        <v>338</v>
      </c>
      <c r="T16" s="21">
        <v>9.2799999999999994</v>
      </c>
    </row>
    <row r="17" spans="1:187" s="197" customFormat="1">
      <c r="A17" s="536"/>
      <c r="B17" s="339" t="str">
        <f>B13</f>
        <v>II</v>
      </c>
      <c r="C17" s="235">
        <v>14.6722058</v>
      </c>
      <c r="D17" s="235">
        <v>72.382786899999999</v>
      </c>
      <c r="E17" s="235">
        <v>54.201238699999998</v>
      </c>
      <c r="F17" s="235">
        <v>14.6664665</v>
      </c>
      <c r="G17" s="192"/>
      <c r="H17" s="192">
        <f t="shared" si="1"/>
        <v>-0.10728588299999998</v>
      </c>
      <c r="I17" s="192">
        <f t="shared" si="2"/>
        <v>-0.17924500199999996</v>
      </c>
      <c r="J17" s="192">
        <f t="shared" si="0"/>
        <v>7.1959119000000057E-2</v>
      </c>
      <c r="K17" s="192">
        <f t="shared" si="3"/>
        <v>-0.107285165</v>
      </c>
      <c r="L17" s="21"/>
      <c r="M17" s="21"/>
      <c r="N17" s="21"/>
      <c r="O17" s="21"/>
      <c r="P17" s="21"/>
      <c r="Q17" s="21"/>
      <c r="R17" s="21"/>
      <c r="S17" s="21" t="s">
        <v>339</v>
      </c>
      <c r="T17" s="21">
        <v>7.84</v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</row>
    <row r="18" spans="1:187">
      <c r="A18" s="536"/>
      <c r="B18" s="339" t="str">
        <f t="shared" si="4"/>
        <v>III</v>
      </c>
      <c r="C18" s="235">
        <v>13.461709000000001</v>
      </c>
      <c r="D18" s="235">
        <v>73.654934900000001</v>
      </c>
      <c r="E18" s="235">
        <v>56.6838835</v>
      </c>
      <c r="F18" s="235">
        <v>13.456183899999999</v>
      </c>
      <c r="G18" s="192"/>
      <c r="H18" s="192">
        <f t="shared" si="1"/>
        <v>4.7208770000000122E-3</v>
      </c>
      <c r="I18" s="192">
        <f t="shared" si="2"/>
        <v>-2.548682400000004E-2</v>
      </c>
      <c r="J18" s="192">
        <f t="shared" si="0"/>
        <v>3.0207701E-2</v>
      </c>
      <c r="K18" s="192">
        <f t="shared" si="3"/>
        <v>4.7223079999999841E-3</v>
      </c>
      <c r="S18" s="21" t="s">
        <v>340</v>
      </c>
      <c r="T18" s="21">
        <v>-8.3900000000000002E-2</v>
      </c>
    </row>
    <row r="19" spans="1:187">
      <c r="A19" s="536"/>
      <c r="B19" s="339" t="str">
        <f t="shared" si="4"/>
        <v>IV</v>
      </c>
      <c r="C19" s="235">
        <v>27.0615649</v>
      </c>
      <c r="D19" s="235">
        <v>87.3723387</v>
      </c>
      <c r="E19" s="235">
        <v>56.801431399999998</v>
      </c>
      <c r="F19" s="235">
        <v>27.056062600000001</v>
      </c>
      <c r="G19" s="192"/>
      <c r="H19" s="192">
        <f t="shared" si="1"/>
        <v>0.1899254947</v>
      </c>
      <c r="I19" s="192">
        <f t="shared" si="2"/>
        <v>0.18675259800000008</v>
      </c>
      <c r="J19" s="192">
        <f t="shared" si="0"/>
        <v>3.1728970000000343E-3</v>
      </c>
      <c r="K19" s="192">
        <f t="shared" si="3"/>
        <v>0.18992741119999998</v>
      </c>
      <c r="S19" s="21" t="s">
        <v>341</v>
      </c>
      <c r="T19" s="21">
        <v>5.94</v>
      </c>
    </row>
    <row r="20" spans="1:187">
      <c r="A20" s="536">
        <v>2017</v>
      </c>
      <c r="B20" s="339" t="s">
        <v>4</v>
      </c>
      <c r="C20" s="235">
        <v>39.398277399999998</v>
      </c>
      <c r="D20" s="235">
        <v>102.34056</v>
      </c>
      <c r="E20" s="235">
        <v>59.432940600000002</v>
      </c>
      <c r="F20" s="235">
        <v>39.391339199999997</v>
      </c>
      <c r="G20" s="192"/>
      <c r="H20" s="192">
        <f t="shared" si="1"/>
        <v>0.28812878499999994</v>
      </c>
      <c r="I20" s="192">
        <f t="shared" si="2"/>
        <v>0.346407411</v>
      </c>
      <c r="J20" s="192">
        <f t="shared" si="0"/>
        <v>-5.8278630000000005E-2</v>
      </c>
      <c r="K20" s="192">
        <f t="shared" si="3"/>
        <v>0.28812269399999996</v>
      </c>
      <c r="S20" s="21" t="s">
        <v>342</v>
      </c>
      <c r="T20" s="21">
        <v>4.68</v>
      </c>
    </row>
    <row r="21" spans="1:187">
      <c r="A21" s="536"/>
      <c r="B21" s="339" t="str">
        <f>B17</f>
        <v>II</v>
      </c>
      <c r="C21" s="235">
        <v>37.802396899999998</v>
      </c>
      <c r="D21" s="235">
        <v>100.64671800000001</v>
      </c>
      <c r="E21" s="235">
        <v>59.334978800000002</v>
      </c>
      <c r="F21" s="235">
        <v>37.796888899999999</v>
      </c>
      <c r="G21" s="192"/>
      <c r="H21" s="192">
        <f t="shared" si="1"/>
        <v>0.23130191099999997</v>
      </c>
      <c r="I21" s="192">
        <f t="shared" si="2"/>
        <v>0.28263931100000006</v>
      </c>
      <c r="J21" s="192">
        <f t="shared" si="0"/>
        <v>-5.1337401000000039E-2</v>
      </c>
      <c r="K21" s="192">
        <f t="shared" si="3"/>
        <v>0.231304224</v>
      </c>
      <c r="S21" s="21" t="s">
        <v>343</v>
      </c>
      <c r="T21" s="21">
        <v>6.1</v>
      </c>
    </row>
    <row r="22" spans="1:187">
      <c r="A22" s="536"/>
      <c r="B22" s="339" t="str">
        <f>B18</f>
        <v>III</v>
      </c>
      <c r="C22" s="235">
        <v>42.364802300000001</v>
      </c>
      <c r="D22" s="235">
        <v>105.016358</v>
      </c>
      <c r="E22" s="235">
        <v>59.1422132</v>
      </c>
      <c r="F22" s="235">
        <v>42.359681999999999</v>
      </c>
      <c r="G22" s="192"/>
      <c r="H22" s="192">
        <f t="shared" si="1"/>
        <v>0.28903093300000005</v>
      </c>
      <c r="I22" s="192">
        <f t="shared" si="2"/>
        <v>0.31361423099999997</v>
      </c>
      <c r="J22" s="192">
        <f t="shared" si="0"/>
        <v>-2.4583297E-2</v>
      </c>
      <c r="K22" s="192">
        <f t="shared" si="3"/>
        <v>0.28903498100000002</v>
      </c>
      <c r="S22" s="21" t="s">
        <v>344</v>
      </c>
      <c r="T22" s="21">
        <v>6</v>
      </c>
    </row>
    <row r="23" spans="1:187">
      <c r="A23" s="536"/>
      <c r="B23" s="339" t="str">
        <f>B19</f>
        <v>IV</v>
      </c>
      <c r="C23" s="235">
        <v>43.195126600000002</v>
      </c>
      <c r="D23" s="235">
        <v>108.87863400000001</v>
      </c>
      <c r="E23" s="235">
        <v>62.174164900000001</v>
      </c>
      <c r="F23" s="235">
        <v>43.1898494</v>
      </c>
      <c r="G23" s="192"/>
      <c r="H23" s="192">
        <f t="shared" si="1"/>
        <v>0.16133561700000001</v>
      </c>
      <c r="I23" s="192">
        <f t="shared" si="2"/>
        <v>0.21506295300000006</v>
      </c>
      <c r="J23" s="192">
        <f t="shared" si="0"/>
        <v>-5.3727335000000022E-2</v>
      </c>
      <c r="K23" s="192">
        <f t="shared" si="3"/>
        <v>0.161337868</v>
      </c>
      <c r="S23" s="21" t="s">
        <v>345</v>
      </c>
      <c r="T23" s="21">
        <v>6</v>
      </c>
    </row>
    <row r="24" spans="1:187">
      <c r="A24" s="536">
        <v>2018</v>
      </c>
      <c r="B24" s="339" t="s">
        <v>4</v>
      </c>
      <c r="C24" s="235">
        <v>44.139458099999999</v>
      </c>
      <c r="D24" s="235">
        <v>113.290824</v>
      </c>
      <c r="E24" s="235">
        <v>65.642023300000005</v>
      </c>
      <c r="F24" s="235">
        <v>44.131511099999997</v>
      </c>
      <c r="G24" s="192"/>
      <c r="H24" s="192">
        <f t="shared" si="1"/>
        <v>4.7411807000000007E-2</v>
      </c>
      <c r="I24" s="192">
        <f t="shared" si="2"/>
        <v>0.10950264000000004</v>
      </c>
      <c r="J24" s="192">
        <f t="shared" si="0"/>
        <v>-6.2090827000000036E-2</v>
      </c>
      <c r="K24" s="192">
        <f t="shared" si="3"/>
        <v>4.7401719000000002E-2</v>
      </c>
      <c r="S24" s="21" t="s">
        <v>346</v>
      </c>
      <c r="T24" s="21">
        <v>8.39</v>
      </c>
    </row>
    <row r="25" spans="1:187">
      <c r="A25" s="536"/>
      <c r="B25" s="339" t="s">
        <v>1</v>
      </c>
      <c r="C25" s="235">
        <v>44.6952395</v>
      </c>
      <c r="D25" s="235">
        <v>113.818881</v>
      </c>
      <c r="E25" s="235">
        <v>65.614299299999999</v>
      </c>
      <c r="F25" s="235">
        <v>44.690113699999998</v>
      </c>
      <c r="G25" s="192"/>
      <c r="H25" s="192">
        <f t="shared" si="1"/>
        <v>6.8928426000000015E-2</v>
      </c>
      <c r="I25" s="192">
        <f t="shared" si="2"/>
        <v>0.13172162999999998</v>
      </c>
      <c r="J25" s="192">
        <f t="shared" si="0"/>
        <v>-6.2793204999999977E-2</v>
      </c>
      <c r="K25" s="192">
        <f t="shared" si="3"/>
        <v>6.8932247999999988E-2</v>
      </c>
      <c r="S25" s="21" t="s">
        <v>347</v>
      </c>
      <c r="T25" s="21">
        <v>7.92</v>
      </c>
    </row>
    <row r="26" spans="1:187">
      <c r="A26" s="536"/>
      <c r="B26" s="339" t="s">
        <v>2</v>
      </c>
      <c r="C26" s="235">
        <v>43.002653299999999</v>
      </c>
      <c r="D26" s="235">
        <v>110.751698</v>
      </c>
      <c r="E26" s="235">
        <v>64.2397019</v>
      </c>
      <c r="F26" s="235">
        <v>42.997963599999999</v>
      </c>
      <c r="G26" s="192"/>
      <c r="H26" s="192">
        <f t="shared" si="1"/>
        <v>6.378509999999977E-3</v>
      </c>
      <c r="I26" s="192">
        <f>(D26-D22)/100</f>
        <v>5.7353400000000082E-2</v>
      </c>
      <c r="J26" s="192">
        <f t="shared" si="0"/>
        <v>-5.0974886999999997E-2</v>
      </c>
      <c r="K26" s="192">
        <f t="shared" si="3"/>
        <v>6.3828159999999908E-3</v>
      </c>
      <c r="S26" s="21" t="s">
        <v>348</v>
      </c>
      <c r="T26" s="21">
        <v>8</v>
      </c>
    </row>
    <row r="27" spans="1:187">
      <c r="A27" s="536"/>
      <c r="B27" s="339" t="s">
        <v>3</v>
      </c>
      <c r="C27" s="235">
        <v>37.856944800000001</v>
      </c>
      <c r="D27" s="235">
        <v>106.968266</v>
      </c>
      <c r="E27" s="235">
        <v>65.601978799999998</v>
      </c>
      <c r="F27" s="235">
        <v>37.851852100000002</v>
      </c>
      <c r="G27" s="192"/>
      <c r="H27" s="192">
        <f t="shared" si="1"/>
        <v>-5.3381818000000011E-2</v>
      </c>
      <c r="I27" s="192">
        <f>(D27-D23)/100</f>
        <v>-1.9103680000000053E-2</v>
      </c>
      <c r="J27" s="192">
        <f t="shared" si="0"/>
        <v>-3.4278138999999964E-2</v>
      </c>
      <c r="K27" s="192">
        <f t="shared" si="3"/>
        <v>-5.3379972999999976E-2</v>
      </c>
      <c r="S27" s="21" t="s">
        <v>349</v>
      </c>
      <c r="T27" s="21">
        <v>7.7</v>
      </c>
    </row>
    <row r="28" spans="1:187">
      <c r="A28" s="536">
        <v>2019</v>
      </c>
      <c r="B28" s="339" t="s">
        <v>4</v>
      </c>
      <c r="C28" s="235">
        <v>48.432035399999997</v>
      </c>
      <c r="D28" s="235">
        <v>114.288071</v>
      </c>
      <c r="E28" s="235">
        <v>62.346693199999997</v>
      </c>
      <c r="F28" s="235">
        <v>48.422950299999997</v>
      </c>
      <c r="G28" s="192"/>
      <c r="H28" s="192">
        <f t="shared" si="1"/>
        <v>4.292577299999998E-2</v>
      </c>
      <c r="I28" s="192">
        <f t="shared" si="2"/>
        <v>9.9724700000000163E-3</v>
      </c>
      <c r="J28" s="192">
        <f t="shared" si="0"/>
        <v>3.2953301000000081E-2</v>
      </c>
      <c r="K28" s="192">
        <f t="shared" si="3"/>
        <v>4.2914391999999996E-2</v>
      </c>
      <c r="S28" s="21" t="s">
        <v>350</v>
      </c>
      <c r="T28" s="21">
        <v>11</v>
      </c>
    </row>
    <row r="29" spans="1:187">
      <c r="A29" s="536"/>
      <c r="B29" s="339" t="s">
        <v>1</v>
      </c>
      <c r="C29" s="235">
        <v>48.955483800000003</v>
      </c>
      <c r="D29" s="235">
        <v>116.670158</v>
      </c>
      <c r="E29" s="235">
        <v>64.205331400000006</v>
      </c>
      <c r="F29" s="235">
        <v>48.950983999999998</v>
      </c>
      <c r="G29" s="192"/>
      <c r="H29" s="192">
        <f t="shared" si="1"/>
        <v>4.2602443000000038E-2</v>
      </c>
      <c r="I29" s="192">
        <f t="shared" si="2"/>
        <v>2.8512769999999962E-2</v>
      </c>
      <c r="J29" s="192">
        <f t="shared" si="0"/>
        <v>1.4089678999999933E-2</v>
      </c>
      <c r="K29" s="192">
        <f t="shared" si="3"/>
        <v>4.2608703000000005E-2</v>
      </c>
      <c r="S29" s="21" t="s">
        <v>351</v>
      </c>
      <c r="T29" s="21">
        <v>10.7</v>
      </c>
    </row>
    <row r="30" spans="1:187">
      <c r="A30" s="536"/>
      <c r="B30" s="339" t="s">
        <v>2</v>
      </c>
      <c r="C30" s="235">
        <v>48.265273399999998</v>
      </c>
      <c r="D30" s="235">
        <v>114.18330899999999</v>
      </c>
      <c r="E30" s="235">
        <v>62.408692799999997</v>
      </c>
      <c r="F30" s="235">
        <v>48.261359599999999</v>
      </c>
      <c r="G30" s="192"/>
      <c r="H30" s="192">
        <f t="shared" si="1"/>
        <v>5.2626200999999997E-2</v>
      </c>
      <c r="I30" s="192">
        <f>(D30-D26)/100</f>
        <v>3.4316109999999893E-2</v>
      </c>
      <c r="J30" s="192">
        <f t="shared" si="0"/>
        <v>1.8310091000000028E-2</v>
      </c>
      <c r="K30" s="192">
        <f t="shared" si="3"/>
        <v>5.263396E-2</v>
      </c>
      <c r="S30" s="21" t="s">
        <v>352</v>
      </c>
      <c r="T30" s="21">
        <v>10.3</v>
      </c>
    </row>
    <row r="31" spans="1:187">
      <c r="A31" s="536"/>
      <c r="B31" s="339" t="s">
        <v>3</v>
      </c>
      <c r="C31" s="235">
        <v>42.925241999999997</v>
      </c>
      <c r="D31" s="235">
        <v>110.998898</v>
      </c>
      <c r="E31" s="235">
        <v>64.564313200000001</v>
      </c>
      <c r="F31" s="235">
        <v>42.920455099999998</v>
      </c>
      <c r="G31" s="192"/>
      <c r="H31" s="192">
        <f t="shared" si="1"/>
        <v>5.0682971999999965E-2</v>
      </c>
      <c r="I31" s="192">
        <f>(D31-D27)/100</f>
        <v>4.0306319999999972E-2</v>
      </c>
      <c r="J31" s="192">
        <f t="shared" si="0"/>
        <v>1.0376655999999969E-2</v>
      </c>
      <c r="K31" s="192">
        <f t="shared" si="3"/>
        <v>5.0686029999999958E-2</v>
      </c>
      <c r="S31" s="21" t="s">
        <v>353</v>
      </c>
      <c r="T31" s="21" t="s">
        <v>324</v>
      </c>
    </row>
    <row r="32" spans="1:187">
      <c r="A32" s="536">
        <v>2020</v>
      </c>
      <c r="B32" s="339" t="s">
        <v>4</v>
      </c>
      <c r="C32" s="235">
        <v>30.5392592</v>
      </c>
      <c r="D32" s="235">
        <v>98.818216000000007</v>
      </c>
      <c r="E32" s="235">
        <v>64.769614399999995</v>
      </c>
      <c r="F32" s="235">
        <v>30.528162399999999</v>
      </c>
      <c r="G32" s="192"/>
      <c r="H32" s="192">
        <f t="shared" si="1"/>
        <v>-0.17892776199999996</v>
      </c>
      <c r="I32" s="192">
        <f t="shared" si="2"/>
        <v>-0.15469854999999996</v>
      </c>
      <c r="J32" s="192">
        <f t="shared" si="0"/>
        <v>-2.4229211999999976E-2</v>
      </c>
      <c r="K32" s="192">
        <f t="shared" si="3"/>
        <v>-0.17894787899999998</v>
      </c>
      <c r="N32" s="158">
        <v>46.150144599999997</v>
      </c>
      <c r="S32" s="21" t="s">
        <v>354</v>
      </c>
      <c r="T32" s="21" t="s">
        <v>324</v>
      </c>
    </row>
    <row r="33" spans="1:20">
      <c r="A33" s="536"/>
      <c r="B33" s="339" t="s">
        <v>1</v>
      </c>
      <c r="C33" s="235">
        <v>51.6153689</v>
      </c>
      <c r="D33" s="235">
        <v>107.663498</v>
      </c>
      <c r="E33" s="235">
        <v>52.538787200000002</v>
      </c>
      <c r="F33" s="235">
        <v>51.6122072</v>
      </c>
      <c r="G33" s="192"/>
      <c r="H33" s="192">
        <f t="shared" si="1"/>
        <v>2.6598850999999969E-2</v>
      </c>
      <c r="I33" s="192">
        <f>(D33-D29)/100</f>
        <v>-9.0066599999999969E-2</v>
      </c>
      <c r="J33" s="192">
        <f t="shared" si="0"/>
        <v>0.11666544200000004</v>
      </c>
      <c r="K33" s="192">
        <f t="shared" si="3"/>
        <v>2.661223200000002E-2</v>
      </c>
      <c r="N33" s="158">
        <v>58.609425399999999</v>
      </c>
      <c r="S33" s="21" t="s">
        <v>355</v>
      </c>
      <c r="T33" s="21" t="s">
        <v>324</v>
      </c>
    </row>
    <row r="34" spans="1:20">
      <c r="A34" s="536"/>
      <c r="B34" s="339" t="s">
        <v>2</v>
      </c>
      <c r="C34" s="235">
        <v>53.809150199999998</v>
      </c>
      <c r="D34" s="235">
        <v>114.93127699999999</v>
      </c>
      <c r="E34" s="235">
        <v>57.612783999999998</v>
      </c>
      <c r="F34" s="235">
        <v>53.807158700000002</v>
      </c>
      <c r="G34" s="192"/>
      <c r="H34" s="192">
        <f t="shared" si="1"/>
        <v>5.5438767999999999E-2</v>
      </c>
      <c r="I34" s="192">
        <f t="shared" si="2"/>
        <v>7.4796800000000016E-3</v>
      </c>
      <c r="J34" s="192">
        <f t="shared" si="0"/>
        <v>4.7959087999999997E-2</v>
      </c>
      <c r="K34" s="192">
        <f t="shared" si="3"/>
        <v>5.5457991000000033E-2</v>
      </c>
      <c r="N34" s="158">
        <v>60.390499599999998</v>
      </c>
      <c r="S34" s="21" t="s">
        <v>356</v>
      </c>
      <c r="T34" s="21" t="s">
        <v>324</v>
      </c>
    </row>
    <row r="35" spans="1:20">
      <c r="A35" s="536"/>
      <c r="B35" s="339" t="s">
        <v>3</v>
      </c>
      <c r="C35" s="235">
        <v>54.391048599999998</v>
      </c>
      <c r="D35" s="235">
        <v>119.214533</v>
      </c>
      <c r="E35" s="235">
        <v>61.314142500000003</v>
      </c>
      <c r="F35" s="235">
        <v>54.386989200000002</v>
      </c>
      <c r="G35" s="192"/>
      <c r="H35" s="192">
        <f t="shared" si="1"/>
        <v>0.114658066</v>
      </c>
      <c r="I35" s="192">
        <f>(D35-D31)/100</f>
        <v>8.2156350000000058E-2</v>
      </c>
      <c r="J35" s="192">
        <f t="shared" si="0"/>
        <v>3.2501706999999984E-2</v>
      </c>
      <c r="K35" s="192">
        <f t="shared" si="3"/>
        <v>0.11466534100000005</v>
      </c>
      <c r="N35" s="158">
        <v>60.6296009</v>
      </c>
      <c r="S35" s="21" t="s">
        <v>357</v>
      </c>
      <c r="T35" s="21" t="s">
        <v>324</v>
      </c>
    </row>
    <row r="36" spans="1:20">
      <c r="A36" s="536">
        <v>2021</v>
      </c>
      <c r="B36" s="339" t="s">
        <v>4</v>
      </c>
      <c r="C36" s="235">
        <v>65.363555899999994</v>
      </c>
      <c r="D36" s="235">
        <v>135.32065299999999</v>
      </c>
      <c r="E36" s="235">
        <v>66.447754799999998</v>
      </c>
      <c r="F36" s="235">
        <v>65.348720599999993</v>
      </c>
      <c r="G36" s="192"/>
      <c r="H36" s="192">
        <f t="shared" si="1"/>
        <v>0.3482429669999999</v>
      </c>
      <c r="I36" s="192">
        <f>(D36-D32)/100</f>
        <v>0.36502436999999988</v>
      </c>
      <c r="J36" s="192">
        <f t="shared" si="0"/>
        <v>-1.6781404000000038E-2</v>
      </c>
      <c r="K36" s="192">
        <f t="shared" si="3"/>
        <v>0.34820558199999996</v>
      </c>
      <c r="N36" s="158">
        <v>70.046107399999997</v>
      </c>
      <c r="S36" s="21" t="s">
        <v>358</v>
      </c>
      <c r="T36" s="21" t="s">
        <v>324</v>
      </c>
    </row>
    <row r="37" spans="1:20">
      <c r="A37" s="536"/>
      <c r="B37" s="339" t="s">
        <v>1</v>
      </c>
      <c r="C37" s="235">
        <v>66.295194699999996</v>
      </c>
      <c r="D37" s="235">
        <v>140.353981</v>
      </c>
      <c r="E37" s="235">
        <v>70.549443499999995</v>
      </c>
      <c r="F37" s="235">
        <v>66.293729999999996</v>
      </c>
      <c r="G37" s="192"/>
      <c r="H37" s="192">
        <f t="shared" si="1"/>
        <v>0.14679825799999996</v>
      </c>
      <c r="I37" s="192">
        <f>(D37-D33)/100</f>
        <v>0.32690482999999998</v>
      </c>
      <c r="J37" s="192">
        <f t="shared" si="0"/>
        <v>-0.18010656299999994</v>
      </c>
      <c r="K37" s="192">
        <f t="shared" si="3"/>
        <v>0.14681522799999996</v>
      </c>
      <c r="N37" s="158">
        <v>71.427478399999998</v>
      </c>
      <c r="S37" s="21" t="s">
        <v>359</v>
      </c>
      <c r="T37" s="21" t="s">
        <v>324</v>
      </c>
    </row>
    <row r="38" spans="1:20">
      <c r="A38" s="536"/>
      <c r="B38" s="339" t="s">
        <v>2</v>
      </c>
      <c r="C38" s="235">
        <v>72.041631800000005</v>
      </c>
      <c r="D38" s="235">
        <v>148.69805500000001</v>
      </c>
      <c r="E38" s="235">
        <v>73.147080500000001</v>
      </c>
      <c r="F38" s="235">
        <v>72.041610800000001</v>
      </c>
      <c r="G38" s="192"/>
      <c r="H38" s="192">
        <f t="shared" si="1"/>
        <v>0.18232481600000006</v>
      </c>
      <c r="I38" s="192">
        <f>(D38-D34)/100</f>
        <v>0.33766778000000014</v>
      </c>
      <c r="J38" s="192">
        <f t="shared" si="0"/>
        <v>-0.15534296500000003</v>
      </c>
      <c r="K38" s="192">
        <f t="shared" si="3"/>
        <v>0.18234452099999998</v>
      </c>
      <c r="N38" s="158">
        <v>78.403530200000006</v>
      </c>
      <c r="S38" s="21" t="s">
        <v>360</v>
      </c>
      <c r="T38" s="21" t="s">
        <v>324</v>
      </c>
    </row>
    <row r="39" spans="1:20" ht="16.5" customHeight="1">
      <c r="A39" s="536"/>
      <c r="B39" s="339" t="s">
        <v>3</v>
      </c>
      <c r="C39" s="235">
        <v>87.832663600000004</v>
      </c>
      <c r="D39" s="235">
        <v>169.17930100000001</v>
      </c>
      <c r="E39" s="235">
        <v>77.837294799999995</v>
      </c>
      <c r="F39" s="235">
        <v>87.828881499999994</v>
      </c>
      <c r="G39" s="192"/>
      <c r="H39" s="192">
        <f t="shared" si="1"/>
        <v>0.33441615000000008</v>
      </c>
      <c r="I39" s="192">
        <f t="shared" ref="I39:I43" si="5">(D39-D35)/100</f>
        <v>0.49964768000000004</v>
      </c>
      <c r="J39" s="192">
        <f t="shared" si="0"/>
        <v>-0.16523152299999994</v>
      </c>
      <c r="K39" s="192">
        <f t="shared" si="3"/>
        <v>0.33441892299999992</v>
      </c>
      <c r="N39" s="158">
        <v>96.482981899999999</v>
      </c>
      <c r="S39" s="21" t="s">
        <v>361</v>
      </c>
      <c r="T39" s="21" t="s">
        <v>324</v>
      </c>
    </row>
    <row r="40" spans="1:20">
      <c r="A40" s="536">
        <v>2022</v>
      </c>
      <c r="B40" s="339" t="s">
        <v>4</v>
      </c>
      <c r="C40" s="235">
        <v>45.262223599999999</v>
      </c>
      <c r="D40" s="235">
        <v>129.77700899999999</v>
      </c>
      <c r="E40" s="235">
        <v>81.005443200000002</v>
      </c>
      <c r="F40" s="235">
        <v>45.235828599999998</v>
      </c>
      <c r="G40" s="192"/>
      <c r="H40" s="192">
        <f t="shared" si="1"/>
        <v>-0.20101332299999997</v>
      </c>
      <c r="I40" s="192">
        <f t="shared" si="5"/>
        <v>-5.5436440000000003E-2</v>
      </c>
      <c r="J40" s="192">
        <f t="shared" si="0"/>
        <v>-0.14557688400000005</v>
      </c>
      <c r="K40" s="192">
        <f>(F40-F36)/100</f>
        <v>-0.20112891999999996</v>
      </c>
      <c r="N40" s="158">
        <v>50.171764699999997</v>
      </c>
      <c r="S40" s="21" t="s">
        <v>362</v>
      </c>
      <c r="T40" s="21" t="s">
        <v>324</v>
      </c>
    </row>
    <row r="41" spans="1:20">
      <c r="A41" s="536"/>
      <c r="B41" s="339" t="s">
        <v>1</v>
      </c>
      <c r="C41" s="235">
        <v>51.286775599999999</v>
      </c>
      <c r="D41" s="235">
        <v>139.72869800000001</v>
      </c>
      <c r="E41" s="235">
        <v>84.932580099999996</v>
      </c>
      <c r="F41" s="235">
        <v>51.283646300000001</v>
      </c>
      <c r="G41" s="192"/>
      <c r="H41" s="192">
        <f t="shared" si="1"/>
        <v>-0.15008419099999998</v>
      </c>
      <c r="I41" s="192">
        <f t="shared" si="5"/>
        <v>-6.2528299999999601E-3</v>
      </c>
      <c r="J41" s="192">
        <f t="shared" si="0"/>
        <v>-0.14383136600000002</v>
      </c>
      <c r="K41" s="192">
        <f t="shared" si="3"/>
        <v>-0.15010083699999996</v>
      </c>
      <c r="N41" s="158">
        <v>58.399447899999998</v>
      </c>
      <c r="S41" s="21" t="s">
        <v>363</v>
      </c>
      <c r="T41" s="21" t="s">
        <v>324</v>
      </c>
    </row>
    <row r="42" spans="1:20">
      <c r="A42" s="536"/>
      <c r="B42" s="339" t="s">
        <v>2</v>
      </c>
      <c r="C42" s="235">
        <v>50.098005200000003</v>
      </c>
      <c r="D42" s="235">
        <v>137.82224299999999</v>
      </c>
      <c r="E42" s="235">
        <v>84.214895200000001</v>
      </c>
      <c r="F42" s="235">
        <v>50.096064499999997</v>
      </c>
      <c r="G42" s="192"/>
      <c r="H42" s="192">
        <f t="shared" si="1"/>
        <v>-0.21943626600000002</v>
      </c>
      <c r="I42" s="192">
        <f t="shared" si="5"/>
        <v>-0.10875812000000025</v>
      </c>
      <c r="J42" s="192">
        <f t="shared" si="0"/>
        <v>-0.11067814699999999</v>
      </c>
      <c r="K42" s="192">
        <f t="shared" si="3"/>
        <v>-0.21945546300000005</v>
      </c>
      <c r="N42" s="158">
        <v>59.559522800000003</v>
      </c>
      <c r="S42" s="21" t="s">
        <v>364</v>
      </c>
      <c r="T42" s="21" t="s">
        <v>324</v>
      </c>
    </row>
    <row r="43" spans="1:20">
      <c r="A43" s="536"/>
      <c r="B43" s="339" t="s">
        <v>3</v>
      </c>
      <c r="C43" s="235">
        <v>51.020365300000002</v>
      </c>
      <c r="D43" s="235">
        <v>136.45761400000001</v>
      </c>
      <c r="E43" s="235">
        <v>81.927905800000005</v>
      </c>
      <c r="F43" s="235">
        <v>51.006451499999997</v>
      </c>
      <c r="G43" s="192"/>
      <c r="H43" s="192">
        <f t="shared" si="1"/>
        <v>-0.36812298300000001</v>
      </c>
      <c r="I43" s="192">
        <f t="shared" si="5"/>
        <v>-0.32721687000000005</v>
      </c>
      <c r="J43" s="192">
        <f t="shared" si="0"/>
        <v>-4.09061100000001E-2</v>
      </c>
      <c r="K43" s="192">
        <f t="shared" si="3"/>
        <v>-0.36822429999999995</v>
      </c>
      <c r="N43" s="158">
        <v>53.4062178</v>
      </c>
    </row>
    <row r="44" spans="1:20">
      <c r="A44" s="536">
        <v>2023</v>
      </c>
      <c r="B44" s="339" t="s">
        <v>4</v>
      </c>
      <c r="C44" s="235">
        <v>59.385950000000001</v>
      </c>
      <c r="D44" s="235">
        <v>143.52387899999999</v>
      </c>
      <c r="E44" s="235">
        <v>80.628586400000003</v>
      </c>
      <c r="F44" s="235">
        <v>59.333387500000001</v>
      </c>
      <c r="G44" s="192"/>
      <c r="H44" s="192">
        <f>(C44-C40)/100</f>
        <v>0.14123726400000003</v>
      </c>
      <c r="I44" s="192">
        <f t="shared" ref="I44:I46" si="6">(D44-D40)/100</f>
        <v>0.1374687</v>
      </c>
      <c r="J44" s="192">
        <f t="shared" si="0"/>
        <v>3.7685679999999878E-3</v>
      </c>
      <c r="K44" s="192">
        <f t="shared" si="3"/>
        <v>0.14097558900000004</v>
      </c>
      <c r="N44" s="158">
        <v>50.734845300000003</v>
      </c>
    </row>
    <row r="45" spans="1:20">
      <c r="A45" s="536"/>
      <c r="B45" s="339" t="s">
        <v>1</v>
      </c>
      <c r="C45" s="235">
        <v>57.178484699999998</v>
      </c>
      <c r="D45" s="235">
        <v>137.31389799999999</v>
      </c>
      <c r="E45" s="235">
        <v>76.626070799999994</v>
      </c>
      <c r="F45" s="235">
        <v>57.136928699999999</v>
      </c>
      <c r="G45" s="192"/>
      <c r="H45" s="192">
        <f t="shared" si="1"/>
        <v>5.8917090999999998E-2</v>
      </c>
      <c r="I45" s="192">
        <f t="shared" si="6"/>
        <v>-2.4148000000000138E-2</v>
      </c>
      <c r="J45" s="192">
        <f t="shared" ref="J45:J46" si="7">-(E45-E41)/100</f>
        <v>8.306509300000002E-2</v>
      </c>
      <c r="K45" s="192">
        <f t="shared" si="3"/>
        <v>5.8532823999999976E-2</v>
      </c>
      <c r="N45" s="158">
        <v>46.339900399999998</v>
      </c>
    </row>
    <row r="46" spans="1:20">
      <c r="A46" s="536"/>
      <c r="B46" s="339" t="s">
        <v>2</v>
      </c>
      <c r="C46" s="235">
        <v>49.5235123</v>
      </c>
      <c r="D46" s="235">
        <v>128.98216099999999</v>
      </c>
      <c r="E46" s="235">
        <v>75.949306199999995</v>
      </c>
      <c r="F46" s="235">
        <v>49.525180400000004</v>
      </c>
      <c r="G46" s="192"/>
      <c r="H46" s="192">
        <f t="shared" si="1"/>
        <v>-5.7449290000000271E-3</v>
      </c>
      <c r="I46" s="192">
        <f t="shared" si="6"/>
        <v>-8.8400819999999949E-2</v>
      </c>
      <c r="J46" s="192">
        <f t="shared" si="7"/>
        <v>8.2655890000000051E-2</v>
      </c>
      <c r="K46" s="192">
        <f t="shared" si="3"/>
        <v>-5.7088409999999359E-3</v>
      </c>
      <c r="N46" s="158">
        <v>46.002113000000001</v>
      </c>
    </row>
    <row r="47" spans="1:20">
      <c r="A47" s="536"/>
      <c r="B47" s="339" t="s">
        <v>3</v>
      </c>
      <c r="C47" s="235">
        <v>48.336565800000002</v>
      </c>
      <c r="D47" s="235">
        <v>131.59250900000001</v>
      </c>
      <c r="E47" s="235">
        <v>79.746600999999998</v>
      </c>
      <c r="F47" s="235">
        <v>48.333998700000002</v>
      </c>
      <c r="G47" s="192"/>
      <c r="H47" s="192">
        <f t="shared" si="1"/>
        <v>-2.6837994999999993E-2</v>
      </c>
      <c r="I47" s="192">
        <f>(D47-D43)/100</f>
        <v>-4.8651050000000001E-2</v>
      </c>
      <c r="J47" s="192">
        <f>-(E47-E43)/100</f>
        <v>2.1813048000000067E-2</v>
      </c>
      <c r="K47" s="192">
        <f>(F47-F43)/100</f>
        <v>-2.6724527999999949E-2</v>
      </c>
      <c r="N47" s="158">
        <v>42.584218200000002</v>
      </c>
    </row>
    <row r="48" spans="1:20">
      <c r="A48" s="536">
        <v>2024</v>
      </c>
      <c r="B48" s="339" t="s">
        <v>4</v>
      </c>
      <c r="C48" s="235">
        <v>55.215214799999998</v>
      </c>
      <c r="D48" s="235">
        <v>136.77920599999999</v>
      </c>
      <c r="E48" s="235">
        <v>78.054648700000001</v>
      </c>
      <c r="F48" s="235">
        <v>55.127980200000003</v>
      </c>
      <c r="G48" s="192"/>
      <c r="H48" s="192">
        <f t="shared" si="1"/>
        <v>-4.1707352000000031E-2</v>
      </c>
      <c r="I48" s="192">
        <f t="shared" ref="I48:I50" si="8">(D48-D44)/100</f>
        <v>-6.7446730000000066E-2</v>
      </c>
      <c r="J48" s="192">
        <f t="shared" ref="J48:J51" si="9">-(E48-E44)/100</f>
        <v>2.5739377000000018E-2</v>
      </c>
      <c r="K48" s="192">
        <f t="shared" ref="K48:K51" si="10">(F48-F44)/100</f>
        <v>-4.2054072999999977E-2</v>
      </c>
      <c r="N48" s="158">
        <v>39.703091800000003</v>
      </c>
    </row>
    <row r="49" spans="1:14">
      <c r="A49" s="536"/>
      <c r="B49" s="339" t="s">
        <v>1</v>
      </c>
      <c r="C49" s="235">
        <v>52.388515499999997</v>
      </c>
      <c r="D49" s="235">
        <v>133.53754900000001</v>
      </c>
      <c r="E49" s="235">
        <v>77.639690999999999</v>
      </c>
      <c r="F49" s="235">
        <v>48.782717099999999</v>
      </c>
      <c r="G49" s="192"/>
      <c r="H49" s="192">
        <f t="shared" si="1"/>
        <v>-4.7899692000000015E-2</v>
      </c>
      <c r="I49" s="192">
        <f t="shared" si="8"/>
        <v>-3.7763489999999816E-2</v>
      </c>
      <c r="J49" s="192">
        <f t="shared" si="9"/>
        <v>-1.0136202000000054E-2</v>
      </c>
      <c r="K49" s="192">
        <f t="shared" si="10"/>
        <v>-8.3542116E-2</v>
      </c>
      <c r="N49" s="158">
        <v>39.850366899999997</v>
      </c>
    </row>
    <row r="50" spans="1:14">
      <c r="A50" s="536"/>
      <c r="B50" s="339" t="s">
        <v>418</v>
      </c>
      <c r="C50" s="235">
        <v>46.205573899999997</v>
      </c>
      <c r="D50" s="235">
        <v>127.56827699999999</v>
      </c>
      <c r="E50" s="235">
        <v>77.853361100000001</v>
      </c>
      <c r="F50" s="235">
        <v>45.382913700000003</v>
      </c>
      <c r="G50" s="192"/>
      <c r="H50" s="192">
        <f t="shared" si="1"/>
        <v>-3.3179384000000027E-2</v>
      </c>
      <c r="I50" s="192">
        <f t="shared" si="8"/>
        <v>-1.413883999999996E-2</v>
      </c>
      <c r="J50" s="192">
        <f t="shared" si="9"/>
        <v>-1.9040549000000056E-2</v>
      </c>
      <c r="K50" s="192">
        <f t="shared" si="10"/>
        <v>-4.1422667000000003E-2</v>
      </c>
      <c r="N50" s="158">
        <v>39.511675699999998</v>
      </c>
    </row>
    <row r="51" spans="1:14">
      <c r="A51" s="536"/>
      <c r="B51" s="339" t="s">
        <v>419</v>
      </c>
      <c r="C51" s="235">
        <v>46.051412599999999</v>
      </c>
      <c r="D51" s="235">
        <v>128.03725</v>
      </c>
      <c r="E51" s="235">
        <v>78.476495200000002</v>
      </c>
      <c r="F51" s="235">
        <v>45.193803600000003</v>
      </c>
      <c r="G51" s="192"/>
      <c r="H51" s="192">
        <f t="shared" si="1"/>
        <v>-2.2851532000000035E-2</v>
      </c>
      <c r="I51" s="192">
        <f>(D51-D47)/100</f>
        <v>-3.5552590000000064E-2</v>
      </c>
      <c r="J51" s="192">
        <f t="shared" si="9"/>
        <v>1.2701057999999961E-2</v>
      </c>
      <c r="K51" s="192">
        <f t="shared" si="10"/>
        <v>-3.1401950999999997E-2</v>
      </c>
      <c r="N51" s="158">
        <v>39.1607202</v>
      </c>
    </row>
    <row r="52" spans="1:14">
      <c r="A52" s="536">
        <v>2025</v>
      </c>
      <c r="B52" s="339" t="s">
        <v>416</v>
      </c>
      <c r="C52" s="235">
        <v>44.520826300000003</v>
      </c>
      <c r="D52" s="235">
        <v>126.232131</v>
      </c>
      <c r="E52" s="235">
        <v>78.201962300000005</v>
      </c>
      <c r="F52" s="235">
        <v>42.5030924</v>
      </c>
      <c r="H52" s="192">
        <f>(C52-C48)/100</f>
        <v>-0.10694388499999995</v>
      </c>
      <c r="I52" s="192">
        <f>(D52-D48)/100</f>
        <v>-0.10547074999999992</v>
      </c>
      <c r="J52" s="192">
        <f>-(E52-E48)/100</f>
        <v>-1.4731360000000394E-3</v>
      </c>
      <c r="K52" s="192">
        <f>(F52-F48)/100</f>
        <v>-0.12624887800000004</v>
      </c>
    </row>
    <row r="53" spans="1:14">
      <c r="A53" s="536"/>
      <c r="B53" s="339" t="s">
        <v>417</v>
      </c>
      <c r="C53" s="235">
        <v>44.201132600000001</v>
      </c>
      <c r="D53" s="235">
        <v>126.289064</v>
      </c>
      <c r="E53" s="235">
        <v>78.578589399999998</v>
      </c>
      <c r="F53" s="235">
        <v>42.270435499999998</v>
      </c>
      <c r="H53" s="192">
        <f>(C53-C49)/100</f>
        <v>-8.1873828999999954E-2</v>
      </c>
      <c r="I53" s="192">
        <f>(D53-D49)/100</f>
        <v>-7.248485000000017E-2</v>
      </c>
      <c r="J53" s="192">
        <f>-(E53-E49)/100</f>
        <v>-9.3889839999999943E-3</v>
      </c>
      <c r="K53" s="192">
        <f>(F53-F49)/100</f>
        <v>-6.5122816000000014E-2</v>
      </c>
    </row>
    <row r="54" spans="1:14">
      <c r="A54" s="536"/>
      <c r="B54" s="339" t="s">
        <v>418</v>
      </c>
      <c r="C54" s="235">
        <v>43.631245800000002</v>
      </c>
      <c r="D54" s="235">
        <v>126.474797</v>
      </c>
      <c r="E54" s="235">
        <v>79.334208799999999</v>
      </c>
      <c r="F54" s="235">
        <v>41.965126099999999</v>
      </c>
      <c r="H54" s="192">
        <f>(C54-C50)/100</f>
        <v>-2.5743280999999955E-2</v>
      </c>
      <c r="I54" s="192">
        <f>(D54-D50)/100</f>
        <v>-1.0934799999999996E-2</v>
      </c>
      <c r="J54" s="192">
        <f>-(E54-E50)/100</f>
        <v>-1.4808476999999981E-2</v>
      </c>
      <c r="K54" s="192">
        <f>(F54-F50)/100</f>
        <v>-3.4177876000000038E-2</v>
      </c>
    </row>
    <row r="55" spans="1:14">
      <c r="A55" s="536"/>
      <c r="B55" s="339" t="s">
        <v>419</v>
      </c>
      <c r="C55" s="235">
        <v>43.343823299999997</v>
      </c>
      <c r="D55" s="235">
        <v>126.62652799999999</v>
      </c>
      <c r="E55" s="235">
        <v>79.773362599999999</v>
      </c>
      <c r="F55" s="235">
        <v>41.574835899999997</v>
      </c>
      <c r="H55" s="192">
        <f>(C55-C51)/100</f>
        <v>-2.7075893000000021E-2</v>
      </c>
      <c r="I55" s="192">
        <f>(D55-D51)/100</f>
        <v>-1.410722000000007E-2</v>
      </c>
      <c r="J55" s="192">
        <f>-(E55-E51)/100</f>
        <v>-1.2968673999999965E-2</v>
      </c>
      <c r="K55" s="192">
        <f>(F55-F51)/100</f>
        <v>-3.6189677000000059E-2</v>
      </c>
    </row>
    <row r="56" spans="1:14">
      <c r="A56" s="536">
        <v>2026</v>
      </c>
      <c r="B56" s="339" t="s">
        <v>416</v>
      </c>
      <c r="C56" s="235">
        <v>39.555978199999998</v>
      </c>
      <c r="D56" s="235">
        <v>123.412254</v>
      </c>
      <c r="E56" s="235">
        <v>80.346933800000002</v>
      </c>
      <c r="F56" s="235">
        <v>40.461298399999997</v>
      </c>
      <c r="H56" s="192">
        <f t="shared" ref="H56:I56" si="11">(C56-C52)/100</f>
        <v>-4.964848100000005E-2</v>
      </c>
      <c r="I56" s="192">
        <f t="shared" si="11"/>
        <v>-2.8198769999999911E-2</v>
      </c>
      <c r="J56" s="192">
        <f t="shared" ref="J56:J59" si="12">-(E56-E52)/100</f>
        <v>-2.144971499999997E-2</v>
      </c>
      <c r="K56" s="192">
        <f t="shared" ref="K56:K59" si="13">(F56-F52)/100</f>
        <v>-2.041794000000003E-2</v>
      </c>
    </row>
    <row r="57" spans="1:14">
      <c r="A57" s="536"/>
      <c r="B57" s="339" t="s">
        <v>417</v>
      </c>
      <c r="C57" s="235">
        <v>38.985710699999998</v>
      </c>
      <c r="D57" s="235">
        <v>123.461411</v>
      </c>
      <c r="E57" s="235">
        <v>80.966358200000002</v>
      </c>
      <c r="F57" s="235">
        <v>38.803376800000002</v>
      </c>
      <c r="H57" s="192">
        <f t="shared" ref="H57:I57" si="14">(C57-C53)/100</f>
        <v>-5.2154219000000029E-2</v>
      </c>
      <c r="I57" s="192">
        <f t="shared" si="14"/>
        <v>-2.827652999999998E-2</v>
      </c>
      <c r="J57" s="192">
        <f t="shared" si="12"/>
        <v>-2.3877688000000036E-2</v>
      </c>
      <c r="K57" s="192">
        <f t="shared" si="13"/>
        <v>-3.4670586999999954E-2</v>
      </c>
    </row>
    <row r="58" spans="1:14">
      <c r="A58" s="536"/>
      <c r="B58" s="339" t="s">
        <v>418</v>
      </c>
      <c r="C58" s="235">
        <v>38.230528399999997</v>
      </c>
      <c r="D58" s="235">
        <v>122.867614</v>
      </c>
      <c r="E58" s="235">
        <v>81.127743199999998</v>
      </c>
      <c r="F58" s="235">
        <v>37.676557299999999</v>
      </c>
      <c r="H58" s="192">
        <f t="shared" ref="H58:I58" si="15">(C58-C54)/100</f>
        <v>-5.4007174000000047E-2</v>
      </c>
      <c r="I58" s="192">
        <f t="shared" si="15"/>
        <v>-3.6071829999999923E-2</v>
      </c>
      <c r="J58" s="192">
        <f t="shared" si="12"/>
        <v>-1.7935343999999985E-2</v>
      </c>
      <c r="K58" s="192">
        <f t="shared" si="13"/>
        <v>-4.2885688000000005E-2</v>
      </c>
    </row>
    <row r="59" spans="1:14">
      <c r="A59" s="536"/>
      <c r="B59" s="339" t="s">
        <v>419</v>
      </c>
      <c r="C59" s="235">
        <v>37.6701877</v>
      </c>
      <c r="D59" s="235">
        <v>122.657543</v>
      </c>
      <c r="E59" s="235">
        <v>81.478012500000006</v>
      </c>
      <c r="F59" s="235">
        <v>35.4202212</v>
      </c>
      <c r="H59" s="192">
        <f t="shared" ref="H59:I59" si="16">(C59-C55)/100</f>
        <v>-5.6736355999999974E-2</v>
      </c>
      <c r="I59" s="192">
        <f t="shared" si="16"/>
        <v>-3.9689849999999895E-2</v>
      </c>
      <c r="J59" s="192">
        <f t="shared" si="12"/>
        <v>-1.7046499000000069E-2</v>
      </c>
      <c r="K59" s="192">
        <f t="shared" si="13"/>
        <v>-6.1546146999999961E-2</v>
      </c>
    </row>
    <row r="60" spans="1:14">
      <c r="A60" s="536">
        <v>2027</v>
      </c>
      <c r="B60" s="339" t="s">
        <v>416</v>
      </c>
      <c r="C60" s="235">
        <v>36.208066799999997</v>
      </c>
      <c r="D60" s="235">
        <v>124.178054</v>
      </c>
      <c r="E60" s="235">
        <v>84.459234100000003</v>
      </c>
      <c r="F60" s="235">
        <v>36.208066799999997</v>
      </c>
    </row>
    <row r="61" spans="1:14">
      <c r="A61" s="536"/>
      <c r="B61" s="339" t="s">
        <v>417</v>
      </c>
      <c r="C61" s="235"/>
      <c r="D61" s="235"/>
      <c r="E61" s="235"/>
      <c r="F61" s="235"/>
    </row>
    <row r="62" spans="1:14">
      <c r="A62" s="536"/>
      <c r="B62" s="339" t="s">
        <v>418</v>
      </c>
      <c r="C62" s="235"/>
      <c r="D62" s="235"/>
      <c r="E62" s="235"/>
      <c r="F62" s="235"/>
    </row>
    <row r="63" spans="1:14">
      <c r="A63" s="536"/>
      <c r="B63" s="339" t="s">
        <v>419</v>
      </c>
      <c r="C63" s="235"/>
      <c r="D63" s="235"/>
      <c r="E63" s="235"/>
      <c r="F63" s="235"/>
    </row>
  </sheetData>
  <customSheetViews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1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3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6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8"/>
    </customSheetView>
  </customSheetViews>
  <mergeCells count="15">
    <mergeCell ref="A60:A63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8:J51" formula="1"/>
  </ignoredErrors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6666"/>
  </sheetPr>
  <dimension ref="A1:AK37"/>
  <sheetViews>
    <sheetView view="pageBreakPreview" zoomScale="85" zoomScaleNormal="100" zoomScaleSheetLayoutView="85" workbookViewId="0">
      <pane xSplit="1" ySplit="2" topLeftCell="AB3" activePane="bottomRight" state="frozen"/>
      <selection pane="topRight" activeCell="B1" sqref="B1"/>
      <selection pane="bottomLeft" activeCell="A3" sqref="A3"/>
      <selection pane="bottomRight" activeCell="AL18" sqref="AL18"/>
    </sheetView>
  </sheetViews>
  <sheetFormatPr defaultColWidth="9.42578125" defaultRowHeight="12.75"/>
  <cols>
    <col min="1" max="1" width="34.42578125" style="160" customWidth="1"/>
    <col min="2" max="2" width="9.42578125" style="160" bestFit="1" customWidth="1"/>
    <col min="3" max="3" width="10.42578125" style="160" bestFit="1" customWidth="1"/>
    <col min="4" max="6" width="9.42578125" style="160" bestFit="1" customWidth="1"/>
    <col min="7" max="11" width="9.42578125" style="160"/>
    <col min="12" max="18" width="8.42578125" style="160" customWidth="1"/>
    <col min="19" max="29" width="9.42578125" style="160"/>
    <col min="30" max="30" width="9.42578125" style="160" bestFit="1"/>
    <col min="31" max="16384" width="9.42578125" style="160"/>
  </cols>
  <sheetData>
    <row r="1" spans="1:37" s="171" customFormat="1">
      <c r="B1" s="537">
        <v>2016</v>
      </c>
      <c r="C1" s="537"/>
      <c r="D1" s="537"/>
      <c r="E1" s="537"/>
      <c r="F1" s="537">
        <v>2017</v>
      </c>
      <c r="G1" s="537"/>
      <c r="H1" s="537"/>
      <c r="I1" s="537"/>
      <c r="J1" s="186">
        <v>2018</v>
      </c>
      <c r="K1" s="186"/>
      <c r="N1" s="186">
        <v>2019</v>
      </c>
      <c r="O1" s="186"/>
      <c r="P1" s="186"/>
      <c r="R1" s="187">
        <v>2020</v>
      </c>
      <c r="V1" s="188">
        <v>2021</v>
      </c>
      <c r="W1" s="188"/>
      <c r="X1" s="188"/>
      <c r="Y1" s="188"/>
      <c r="Z1" s="188">
        <v>2022</v>
      </c>
      <c r="AA1" s="188"/>
      <c r="AB1" s="188"/>
      <c r="AC1" s="188"/>
      <c r="AD1" s="188">
        <v>2023</v>
      </c>
      <c r="AE1" s="188"/>
      <c r="AH1" s="188">
        <v>2024</v>
      </c>
    </row>
    <row r="2" spans="1:37" s="171" customFormat="1">
      <c r="A2" s="163" t="s">
        <v>365</v>
      </c>
      <c r="B2" s="189" t="s">
        <v>4</v>
      </c>
      <c r="C2" s="189" t="s">
        <v>1</v>
      </c>
      <c r="D2" s="189" t="s">
        <v>2</v>
      </c>
      <c r="E2" s="189" t="s">
        <v>3</v>
      </c>
      <c r="F2" s="189" t="s">
        <v>4</v>
      </c>
      <c r="G2" s="189" t="s">
        <v>1</v>
      </c>
      <c r="H2" s="189" t="s">
        <v>2</v>
      </c>
      <c r="I2" s="189" t="s">
        <v>3</v>
      </c>
      <c r="J2" s="189" t="s">
        <v>4</v>
      </c>
      <c r="K2" s="189" t="s">
        <v>1</v>
      </c>
      <c r="L2" s="189" t="s">
        <v>2</v>
      </c>
      <c r="M2" s="190" t="s">
        <v>3</v>
      </c>
      <c r="N2" s="190" t="s">
        <v>4</v>
      </c>
      <c r="O2" s="190" t="s">
        <v>1</v>
      </c>
      <c r="P2" s="190" t="s">
        <v>2</v>
      </c>
      <c r="Q2" s="190" t="s">
        <v>3</v>
      </c>
      <c r="R2" s="190" t="s">
        <v>4</v>
      </c>
      <c r="S2" s="190" t="s">
        <v>1</v>
      </c>
      <c r="T2" s="190" t="s">
        <v>2</v>
      </c>
      <c r="U2" s="190" t="str">
        <f t="shared" ref="U2:Y2" si="0">Q2</f>
        <v>IV</v>
      </c>
      <c r="V2" s="190" t="str">
        <f t="shared" si="0"/>
        <v>I</v>
      </c>
      <c r="W2" s="190" t="str">
        <f t="shared" si="0"/>
        <v>II</v>
      </c>
      <c r="X2" s="190" t="str">
        <f t="shared" si="0"/>
        <v>III</v>
      </c>
      <c r="Y2" s="190" t="str">
        <f t="shared" si="0"/>
        <v>IV</v>
      </c>
      <c r="Z2" s="190" t="str">
        <f t="shared" ref="Z2" si="1">V2</f>
        <v>I</v>
      </c>
      <c r="AA2" s="190" t="str">
        <f t="shared" ref="AA2" si="2">W2</f>
        <v>II</v>
      </c>
      <c r="AB2" s="190" t="s">
        <v>2</v>
      </c>
      <c r="AC2" s="190" t="s">
        <v>3</v>
      </c>
      <c r="AD2" s="190" t="s">
        <v>4</v>
      </c>
      <c r="AE2" s="190" t="s">
        <v>1</v>
      </c>
      <c r="AF2" s="190" t="s">
        <v>2</v>
      </c>
      <c r="AG2" s="190" t="s">
        <v>3</v>
      </c>
      <c r="AH2" s="190" t="s">
        <v>4</v>
      </c>
      <c r="AI2" s="189" t="s">
        <v>1</v>
      </c>
    </row>
    <row r="3" spans="1:37">
      <c r="A3" s="160" t="s">
        <v>366</v>
      </c>
      <c r="B3" s="162">
        <v>-165.23963423229623</v>
      </c>
      <c r="C3" s="162">
        <v>-347.70595510417343</v>
      </c>
      <c r="D3" s="162">
        <v>-203.3516312988703</v>
      </c>
      <c r="E3" s="162">
        <v>16.626209415310541</v>
      </c>
      <c r="F3" s="162">
        <v>-148.14166088777955</v>
      </c>
      <c r="G3" s="162">
        <v>-120.38758516863106</v>
      </c>
      <c r="H3" s="162">
        <v>-297.05288542739447</v>
      </c>
      <c r="I3" s="162">
        <v>-589.86160009056096</v>
      </c>
      <c r="J3" s="162">
        <v>-440.92452787979221</v>
      </c>
      <c r="K3" s="162">
        <v>-378.91015214943411</v>
      </c>
      <c r="L3" s="162">
        <v>-566.58799231602234</v>
      </c>
      <c r="M3" s="161">
        <v>-820.34524294000209</v>
      </c>
      <c r="N3" s="161">
        <v>-398.08977519534744</v>
      </c>
      <c r="O3" s="161">
        <v>-345.33588448579644</v>
      </c>
      <c r="P3" s="161">
        <v>-451.31850572178689</v>
      </c>
      <c r="Q3" s="161">
        <v>-966.942649986682</v>
      </c>
      <c r="R3" s="161">
        <v>-723.2438259458811</v>
      </c>
      <c r="S3" s="161">
        <v>-159.43968697194816</v>
      </c>
      <c r="T3" s="164">
        <v>149.89480820242466</v>
      </c>
      <c r="U3" s="164">
        <v>58.176761874485464</v>
      </c>
      <c r="V3" s="164">
        <v>-323.6448684133311</v>
      </c>
      <c r="W3" s="164">
        <v>-764.3097136238049</v>
      </c>
      <c r="X3" s="164">
        <v>-819.0922670253874</v>
      </c>
      <c r="Y3" s="161">
        <v>-201.39296606264918</v>
      </c>
      <c r="Z3" s="161">
        <v>-1098.2283831692184</v>
      </c>
      <c r="AA3" s="161">
        <v>-879.80329794588238</v>
      </c>
      <c r="AB3" s="161">
        <v>-429.0004106571464</v>
      </c>
      <c r="AC3" s="161">
        <v>-513.69144744131063</v>
      </c>
      <c r="AD3" s="161">
        <v>315.16475548270273</v>
      </c>
      <c r="AE3" s="161">
        <v>-94.009780210494682</v>
      </c>
      <c r="AF3" s="161">
        <v>208.84773563415865</v>
      </c>
      <c r="AG3" s="161">
        <v>-308.73653907595872</v>
      </c>
      <c r="AH3" s="162">
        <v>-250.91623114010488</v>
      </c>
      <c r="AI3" s="162">
        <v>-332.48264778176792</v>
      </c>
    </row>
    <row r="4" spans="1:37">
      <c r="A4" s="160" t="s">
        <v>367</v>
      </c>
      <c r="B4" s="165">
        <v>298.12000173188159</v>
      </c>
      <c r="C4" s="165">
        <v>328.95545395503325</v>
      </c>
      <c r="D4" s="165">
        <v>101.78973883113866</v>
      </c>
      <c r="E4" s="165">
        <v>173.82613000043614</v>
      </c>
      <c r="F4" s="165">
        <v>138.81850394596336</v>
      </c>
      <c r="G4" s="165">
        <v>379.04939768162052</v>
      </c>
      <c r="H4" s="165">
        <v>455.54615378835814</v>
      </c>
      <c r="I4" s="165">
        <v>1697.5831884240245</v>
      </c>
      <c r="J4" s="165">
        <v>312.55662255478501</v>
      </c>
      <c r="K4" s="165">
        <v>381.58527854399915</v>
      </c>
      <c r="L4" s="162">
        <v>435.77431048373188</v>
      </c>
      <c r="M4" s="161">
        <v>1052.9812531809901</v>
      </c>
      <c r="N4" s="161">
        <v>582</v>
      </c>
      <c r="O4" s="161">
        <v>573</v>
      </c>
      <c r="P4" s="161">
        <v>384</v>
      </c>
      <c r="Q4" s="161">
        <v>1298</v>
      </c>
      <c r="R4" s="161">
        <v>330.97611670108881</v>
      </c>
      <c r="S4" s="161">
        <v>139.38923633641929</v>
      </c>
      <c r="T4" s="161">
        <v>136.81971190802741</v>
      </c>
      <c r="U4" s="161">
        <v>999.89195033536464</v>
      </c>
      <c r="V4" s="164">
        <v>394.78131268544394</v>
      </c>
      <c r="W4" s="164">
        <v>345.18935671559541</v>
      </c>
      <c r="X4" s="164">
        <v>347.83836648052011</v>
      </c>
      <c r="Y4" s="161">
        <v>1008.383363345514</v>
      </c>
      <c r="Z4" s="161">
        <v>323.35009631576986</v>
      </c>
      <c r="AA4" s="161">
        <v>558.07654752330495</v>
      </c>
      <c r="AB4" s="161">
        <v>31.219848165958144</v>
      </c>
      <c r="AC4" s="161">
        <v>786.74486775183971</v>
      </c>
      <c r="AD4" s="161">
        <v>-478.82786649619203</v>
      </c>
      <c r="AE4" s="161">
        <v>597.00936298505871</v>
      </c>
      <c r="AF4" s="161">
        <v>159.46180734675832</v>
      </c>
      <c r="AG4" s="161">
        <v>1333.8452609797362</v>
      </c>
      <c r="AH4" s="162">
        <v>889.57268454142059</v>
      </c>
      <c r="AI4" s="162">
        <v>-150.88257182303548</v>
      </c>
    </row>
    <row r="5" spans="1:37">
      <c r="A5" s="160" t="s">
        <v>368</v>
      </c>
      <c r="B5" s="162">
        <v>-37.756636975437104</v>
      </c>
      <c r="C5" s="162">
        <v>-8.21147557144117</v>
      </c>
      <c r="D5" s="162">
        <v>-186.15850627809607</v>
      </c>
      <c r="E5" s="162">
        <v>213.93656811179079</v>
      </c>
      <c r="F5" s="162">
        <v>-163.68310325214424</v>
      </c>
      <c r="G5" s="162">
        <v>89.7</v>
      </c>
      <c r="H5" s="162">
        <v>276</v>
      </c>
      <c r="I5" s="162">
        <v>1258</v>
      </c>
      <c r="J5" s="162">
        <v>-42.211188356847344</v>
      </c>
      <c r="K5" s="162">
        <v>-129.7696763240522</v>
      </c>
      <c r="L5" s="162">
        <v>-303.30510188154318</v>
      </c>
      <c r="M5" s="161">
        <v>333.59124452100116</v>
      </c>
      <c r="N5" s="161">
        <v>219.56143886081296</v>
      </c>
      <c r="O5" s="161">
        <v>236.39987629177801</v>
      </c>
      <c r="P5" s="161">
        <v>-191.70675207501245</v>
      </c>
      <c r="Q5" s="161">
        <v>188.60478564840639</v>
      </c>
      <c r="R5" s="161">
        <v>-350.19340135843618</v>
      </c>
      <c r="S5" s="161">
        <v>-329.01343752282082</v>
      </c>
      <c r="T5" s="161">
        <v>206.69728167471422</v>
      </c>
      <c r="U5" s="161">
        <v>1259.4008007670691</v>
      </c>
      <c r="V5" s="164">
        <v>170.41121434815898</v>
      </c>
      <c r="W5" s="164">
        <v>-224.6349366025282</v>
      </c>
      <c r="X5" s="164">
        <v>-526.03785001514393</v>
      </c>
      <c r="Y5" s="161">
        <v>358.62765265476713</v>
      </c>
      <c r="Z5" s="161">
        <v>-953.58303962821901</v>
      </c>
      <c r="AA5" s="161">
        <v>-104.3760373574829</v>
      </c>
      <c r="AB5" s="161">
        <v>-300.98345945306505</v>
      </c>
      <c r="AC5" s="161">
        <v>631.69732754442646</v>
      </c>
      <c r="AD5" s="161">
        <v>79.613095505381722</v>
      </c>
      <c r="AE5" s="161">
        <v>394.10505700656159</v>
      </c>
      <c r="AF5" s="161">
        <v>317.7196128083562</v>
      </c>
      <c r="AG5" s="161">
        <v>665.58671806047448</v>
      </c>
      <c r="AH5" s="162">
        <v>373.19372323641267</v>
      </c>
      <c r="AI5" s="162">
        <v>-430.5057323095898</v>
      </c>
    </row>
    <row r="6" spans="1:37"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7"/>
      <c r="M6" s="161"/>
      <c r="N6" s="161"/>
      <c r="O6" s="161"/>
      <c r="P6" s="161"/>
      <c r="Q6" s="161"/>
      <c r="R6" s="161"/>
      <c r="S6" s="161"/>
      <c r="T6" s="161"/>
      <c r="U6" s="161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2"/>
      <c r="AI6" s="162"/>
    </row>
    <row r="7" spans="1:37">
      <c r="A7" s="163" t="s">
        <v>369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7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62"/>
      <c r="AI7" s="162"/>
    </row>
    <row r="8" spans="1:37">
      <c r="A8" s="160" t="s">
        <v>370</v>
      </c>
      <c r="B8" s="169">
        <v>-328.08863366186392</v>
      </c>
      <c r="C8" s="169">
        <v>-437.4173006253227</v>
      </c>
      <c r="D8" s="169">
        <v>-210.66918766546627</v>
      </c>
      <c r="E8" s="169">
        <v>-362.10556509200586</v>
      </c>
      <c r="F8" s="169">
        <v>-333.54208185087737</v>
      </c>
      <c r="G8" s="169">
        <v>-260.53291934555358</v>
      </c>
      <c r="H8" s="169">
        <v>-182.04958450075617</v>
      </c>
      <c r="I8" s="169">
        <v>-439.94165672674103</v>
      </c>
      <c r="J8" s="169">
        <v>-546.5237049696558</v>
      </c>
      <c r="K8" s="169">
        <v>-435.45898192892724</v>
      </c>
      <c r="L8" s="169">
        <v>-361.69695337090445</v>
      </c>
      <c r="M8" s="169">
        <v>-634.61468801488581</v>
      </c>
      <c r="N8" s="169">
        <v>-646.86320877787125</v>
      </c>
      <c r="O8" s="169">
        <v>-457.52901116635883</v>
      </c>
      <c r="P8" s="169">
        <v>-297.94852867549639</v>
      </c>
      <c r="Q8" s="169">
        <v>-589.37600155228517</v>
      </c>
      <c r="R8" s="169">
        <v>-372.44669098402244</v>
      </c>
      <c r="S8" s="169">
        <v>-337.85321005258561</v>
      </c>
      <c r="T8" s="169">
        <v>-344.32334634794688</v>
      </c>
      <c r="U8" s="169">
        <v>-395.61223336511745</v>
      </c>
      <c r="V8" s="169">
        <v>-419.92119193993148</v>
      </c>
      <c r="W8" s="169">
        <v>-292.36173418940291</v>
      </c>
      <c r="X8" s="169">
        <v>-511.85109516118223</v>
      </c>
      <c r="Y8" s="169">
        <v>-451.22192525607761</v>
      </c>
      <c r="Z8" s="169">
        <v>-450.13429891560338</v>
      </c>
      <c r="AA8" s="169">
        <v>-384.10504243461435</v>
      </c>
      <c r="AB8" s="169">
        <v>-668.90523550044236</v>
      </c>
      <c r="AC8" s="169">
        <v>-816.82035626639095</v>
      </c>
      <c r="AD8" s="169">
        <v>-789.82609103510595</v>
      </c>
      <c r="AE8" s="169">
        <v>-584.15868869891199</v>
      </c>
      <c r="AF8" s="169">
        <v>-494.64591268268725</v>
      </c>
      <c r="AG8" s="169">
        <v>-723.64542145739574</v>
      </c>
      <c r="AH8" s="162">
        <v>-845.9680013434006</v>
      </c>
      <c r="AI8" s="162">
        <v>-536.89978680974207</v>
      </c>
    </row>
    <row r="9" spans="1:37">
      <c r="A9" s="174" t="s">
        <v>371</v>
      </c>
      <c r="B9" s="169">
        <v>-48.054040414694825</v>
      </c>
      <c r="C9" s="169">
        <v>-49.489401616557103</v>
      </c>
      <c r="D9" s="169">
        <v>-32.576796820012369</v>
      </c>
      <c r="E9" s="169">
        <v>-45.736447728854742</v>
      </c>
      <c r="F9" s="169">
        <v>-63.675698814230806</v>
      </c>
      <c r="G9" s="169">
        <v>-88.557836375702919</v>
      </c>
      <c r="H9" s="169">
        <v>-51.908309639193305</v>
      </c>
      <c r="I9" s="169">
        <v>-79.422240455090247</v>
      </c>
      <c r="J9" s="169">
        <v>-108.96694488801131</v>
      </c>
      <c r="K9" s="169">
        <v>-158.29736497551511</v>
      </c>
      <c r="L9" s="170">
        <v>-132.73475988954834</v>
      </c>
      <c r="M9" s="175">
        <v>-160.5665333870696</v>
      </c>
      <c r="N9" s="175">
        <v>-135.30391801616037</v>
      </c>
      <c r="O9" s="175">
        <v>-168.14255004861963</v>
      </c>
      <c r="P9" s="175">
        <v>-155.93683706992769</v>
      </c>
      <c r="Q9" s="175">
        <v>-134.97588766482573</v>
      </c>
      <c r="R9" s="185">
        <v>-41.372203023374624</v>
      </c>
      <c r="S9" s="185">
        <v>-37.952800157511845</v>
      </c>
      <c r="T9" s="185">
        <v>-66.141343063592956</v>
      </c>
      <c r="U9" s="185">
        <v>-66.672143505791865</v>
      </c>
      <c r="V9" s="185">
        <v>-61.875618263883013</v>
      </c>
      <c r="W9" s="185">
        <v>-26.788947769308898</v>
      </c>
      <c r="X9" s="185">
        <v>-43.997635601293659</v>
      </c>
      <c r="Y9" s="169">
        <v>-33.868022136675137</v>
      </c>
      <c r="Z9" s="169">
        <v>-58.108542566700137</v>
      </c>
      <c r="AA9" s="169">
        <v>-133.01490064669164</v>
      </c>
      <c r="AB9" s="169">
        <v>-256.56756800262178</v>
      </c>
      <c r="AC9" s="169">
        <v>-253.51227580662197</v>
      </c>
      <c r="AD9" s="169">
        <v>-250.31059920911684</v>
      </c>
      <c r="AE9" s="169">
        <v>-239.17959952329801</v>
      </c>
      <c r="AF9" s="169">
        <v>-190.11372513322451</v>
      </c>
      <c r="AG9" s="169">
        <v>-60.08809185574961</v>
      </c>
      <c r="AH9" s="162">
        <v>-152.35821299678858</v>
      </c>
      <c r="AI9" s="162">
        <v>-158.12422439808236</v>
      </c>
    </row>
    <row r="10" spans="1:37">
      <c r="A10" s="174" t="s">
        <v>372</v>
      </c>
      <c r="B10" s="169">
        <v>-70.198379759111987</v>
      </c>
      <c r="C10" s="169">
        <v>-30.446119470783543</v>
      </c>
      <c r="D10" s="169">
        <v>73.862347478816417</v>
      </c>
      <c r="E10" s="169">
        <v>-55.901502559763927</v>
      </c>
      <c r="F10" s="169">
        <v>-76.428714998066397</v>
      </c>
      <c r="G10" s="169">
        <v>1.3169362150686936</v>
      </c>
      <c r="H10" s="169">
        <v>96.485815352524185</v>
      </c>
      <c r="I10" s="169">
        <v>-68.154740926718873</v>
      </c>
      <c r="J10" s="169">
        <v>-84.049475636242022</v>
      </c>
      <c r="K10" s="169">
        <v>4.4314745496290442</v>
      </c>
      <c r="L10" s="170">
        <v>120.029268693391</v>
      </c>
      <c r="M10" s="175">
        <v>-76.392580981515977</v>
      </c>
      <c r="N10" s="175">
        <v>-76.897877753731635</v>
      </c>
      <c r="O10" s="175">
        <v>9.6530290846378648</v>
      </c>
      <c r="P10" s="175">
        <v>140.0041923992637</v>
      </c>
      <c r="Q10" s="175">
        <v>-94.820052060687885</v>
      </c>
      <c r="R10" s="175">
        <v>-100.29998660615929</v>
      </c>
      <c r="S10" s="175">
        <v>-22.508891155176414</v>
      </c>
      <c r="T10" s="175">
        <v>-17.718097515116384</v>
      </c>
      <c r="U10" s="175">
        <v>-22.370882487005375</v>
      </c>
      <c r="V10" s="175">
        <v>-73.660347853895729</v>
      </c>
      <c r="W10" s="175">
        <v>-79.544881221402647</v>
      </c>
      <c r="X10" s="175">
        <v>-58.771962133534345</v>
      </c>
      <c r="Y10" s="169">
        <v>-59.86825619875269</v>
      </c>
      <c r="Z10" s="169">
        <v>-52.346450426151335</v>
      </c>
      <c r="AA10" s="169">
        <v>-66.891220134085728</v>
      </c>
      <c r="AB10" s="169">
        <v>-13.603366321471725</v>
      </c>
      <c r="AC10" s="169">
        <v>-152.50330990040447</v>
      </c>
      <c r="AD10" s="169">
        <v>-116.05449020902654</v>
      </c>
      <c r="AE10" s="169">
        <v>-40.868297692567836</v>
      </c>
      <c r="AF10" s="169">
        <v>82.345493268739546</v>
      </c>
      <c r="AG10" s="169">
        <v>-184.75482376993392</v>
      </c>
      <c r="AH10" s="162">
        <v>-175.28189162779947</v>
      </c>
      <c r="AI10" s="162">
        <v>-107.55517688898087</v>
      </c>
    </row>
    <row r="11" spans="1:37">
      <c r="A11" s="174" t="s">
        <v>373</v>
      </c>
      <c r="B11" s="169">
        <v>-19.598020011838855</v>
      </c>
      <c r="C11" s="169">
        <v>-17.636190459015879</v>
      </c>
      <c r="D11" s="169">
        <v>-29.508455000123092</v>
      </c>
      <c r="E11" s="169">
        <v>-16.779355813671287</v>
      </c>
      <c r="F11" s="169">
        <v>-21.090980284487042</v>
      </c>
      <c r="G11" s="169">
        <v>-17.73294694250561</v>
      </c>
      <c r="H11" s="169">
        <v>-34.181445517050918</v>
      </c>
      <c r="I11" s="169">
        <v>-17.338484511346625</v>
      </c>
      <c r="J11" s="169">
        <v>-114.62057091473568</v>
      </c>
      <c r="K11" s="169">
        <v>-74.354084129129262</v>
      </c>
      <c r="L11" s="170">
        <v>-115.38245954936849</v>
      </c>
      <c r="M11" s="175">
        <v>-74.659997969637317</v>
      </c>
      <c r="N11" s="175">
        <v>-114.88195732953695</v>
      </c>
      <c r="O11" s="175">
        <v>-77.188724079829598</v>
      </c>
      <c r="P11" s="175">
        <v>-119.59119648511052</v>
      </c>
      <c r="Q11" s="175">
        <v>-78.048016305054205</v>
      </c>
      <c r="R11" s="176">
        <v>-112.30912454738605</v>
      </c>
      <c r="S11" s="176">
        <v>-69.094963948177352</v>
      </c>
      <c r="T11" s="176">
        <v>-107.04895100631342</v>
      </c>
      <c r="U11" s="176">
        <v>-69.202272475398033</v>
      </c>
      <c r="V11" s="176">
        <v>-170.44059808555167</v>
      </c>
      <c r="W11" s="176">
        <v>-54.747786978011568</v>
      </c>
      <c r="X11" s="176">
        <v>-163.91783619692924</v>
      </c>
      <c r="Y11" s="169">
        <v>-60.689073023864367</v>
      </c>
      <c r="Z11" s="169">
        <v>-162.49538962529044</v>
      </c>
      <c r="AA11" s="169">
        <v>-58.92197830110306</v>
      </c>
      <c r="AB11" s="169">
        <v>-167.68506344010709</v>
      </c>
      <c r="AC11" s="169">
        <v>-61.974476728531229</v>
      </c>
      <c r="AD11" s="169">
        <v>-169.78457504167599</v>
      </c>
      <c r="AE11" s="169">
        <v>-64.474862072780837</v>
      </c>
      <c r="AF11" s="169">
        <v>-181.30610435971164</v>
      </c>
      <c r="AG11" s="169">
        <v>-84.308922491211405</v>
      </c>
      <c r="AH11" s="162">
        <v>-193.32630296428965</v>
      </c>
      <c r="AI11" s="162">
        <v>-76.322921674834376</v>
      </c>
    </row>
    <row r="12" spans="1:37">
      <c r="A12" s="174" t="s">
        <v>374</v>
      </c>
      <c r="B12" s="169">
        <v>-102.27431365150902</v>
      </c>
      <c r="C12" s="169">
        <v>-130.42304350130618</v>
      </c>
      <c r="D12" s="169">
        <v>-137.03534986389212</v>
      </c>
      <c r="E12" s="169">
        <v>-159.4655562578227</v>
      </c>
      <c r="F12" s="169">
        <v>-108.00002762371511</v>
      </c>
      <c r="G12" s="169">
        <v>-67.511870151792806</v>
      </c>
      <c r="H12" s="169">
        <v>-99.291714767679807</v>
      </c>
      <c r="I12" s="169">
        <v>-160.45998423097024</v>
      </c>
      <c r="J12" s="169">
        <v>-139.47469018103465</v>
      </c>
      <c r="K12" s="169">
        <v>-129.73802978070182</v>
      </c>
      <c r="L12" s="170">
        <v>-140.41876936528047</v>
      </c>
      <c r="M12" s="175">
        <v>-180.6996094631113</v>
      </c>
      <c r="N12" s="175">
        <v>-177.98185540374726</v>
      </c>
      <c r="O12" s="175">
        <v>-146.27066273086976</v>
      </c>
      <c r="P12" s="175">
        <v>-101.32446353662894</v>
      </c>
      <c r="Q12" s="175">
        <v>-120.22298051464566</v>
      </c>
      <c r="R12" s="175">
        <v>-43.140129165688322</v>
      </c>
      <c r="S12" s="175">
        <v>-124.97933299034781</v>
      </c>
      <c r="T12" s="175">
        <v>-93.49550007264304</v>
      </c>
      <c r="U12" s="175">
        <v>-81.786161321366066</v>
      </c>
      <c r="V12" s="175">
        <v>-36.311259112365732</v>
      </c>
      <c r="W12" s="175">
        <v>-40.667530697247578</v>
      </c>
      <c r="X12" s="175">
        <v>-166.4459961398959</v>
      </c>
      <c r="Y12" s="169">
        <v>-119.89262973610541</v>
      </c>
      <c r="Z12" s="169">
        <v>-77.054359092694298</v>
      </c>
      <c r="AA12" s="169">
        <v>-51.016592007702641</v>
      </c>
      <c r="AB12" s="169">
        <v>-175</v>
      </c>
      <c r="AC12" s="169">
        <v>-191.11512437871488</v>
      </c>
      <c r="AD12" s="169">
        <v>-123.79904037018974</v>
      </c>
      <c r="AE12" s="169">
        <v>-136.77929722444162</v>
      </c>
      <c r="AF12" s="169">
        <v>-152.78822455981782</v>
      </c>
      <c r="AG12" s="169">
        <v>-245.26885745338006</v>
      </c>
      <c r="AH12" s="162">
        <v>-163.18673722670385</v>
      </c>
      <c r="AI12" s="162">
        <v>-122.0267737706462</v>
      </c>
    </row>
    <row r="13" spans="1:37">
      <c r="A13" s="174" t="s">
        <v>124</v>
      </c>
      <c r="B13" s="169">
        <f t="shared" ref="B13:AC13" si="3">+B8-B9-B10-B11-B12</f>
        <v>-87.963879824709224</v>
      </c>
      <c r="C13" s="169">
        <f t="shared" si="3"/>
        <v>-209.42254557766003</v>
      </c>
      <c r="D13" s="169">
        <f t="shared" si="3"/>
        <v>-85.410933460255109</v>
      </c>
      <c r="E13" s="169">
        <f t="shared" si="3"/>
        <v>-84.222702731893236</v>
      </c>
      <c r="F13" s="169">
        <f t="shared" si="3"/>
        <v>-64.346660130377984</v>
      </c>
      <c r="G13" s="169">
        <f t="shared" si="3"/>
        <v>-88.047202090620942</v>
      </c>
      <c r="H13" s="169">
        <f t="shared" si="3"/>
        <v>-93.153929929356323</v>
      </c>
      <c r="I13" s="169">
        <f t="shared" si="3"/>
        <v>-114.56620660261507</v>
      </c>
      <c r="J13" s="169">
        <f t="shared" si="3"/>
        <v>-99.412023349632108</v>
      </c>
      <c r="K13" s="169">
        <f t="shared" si="3"/>
        <v>-77.500977593210109</v>
      </c>
      <c r="L13" s="169">
        <f t="shared" si="3"/>
        <v>-93.190233260098125</v>
      </c>
      <c r="M13" s="169">
        <f t="shared" si="3"/>
        <v>-142.29596621355165</v>
      </c>
      <c r="N13" s="169">
        <f t="shared" si="3"/>
        <v>-141.79760027469507</v>
      </c>
      <c r="O13" s="169">
        <f t="shared" si="3"/>
        <v>-75.58010339167771</v>
      </c>
      <c r="P13" s="169">
        <f t="shared" si="3"/>
        <v>-61.100223983092945</v>
      </c>
      <c r="Q13" s="169">
        <f t="shared" si="3"/>
        <v>-161.30906500707169</v>
      </c>
      <c r="R13" s="169">
        <f t="shared" si="3"/>
        <v>-75.325247641414194</v>
      </c>
      <c r="S13" s="169">
        <f t="shared" si="3"/>
        <v>-83.317221801372227</v>
      </c>
      <c r="T13" s="169">
        <f t="shared" si="3"/>
        <v>-59.9194546902811</v>
      </c>
      <c r="U13" s="169">
        <f t="shared" si="3"/>
        <v>-155.58077357555607</v>
      </c>
      <c r="V13" s="169">
        <f t="shared" si="3"/>
        <v>-77.633368624235331</v>
      </c>
      <c r="W13" s="169">
        <f t="shared" si="3"/>
        <v>-90.612587523432239</v>
      </c>
      <c r="X13" s="169">
        <f t="shared" si="3"/>
        <v>-78.717665089529049</v>
      </c>
      <c r="Y13" s="169">
        <f t="shared" si="3"/>
        <v>-176.90394416068006</v>
      </c>
      <c r="Z13" s="169">
        <f t="shared" si="3"/>
        <v>-100.12955720476721</v>
      </c>
      <c r="AA13" s="169">
        <f t="shared" si="3"/>
        <v>-74.260351345031282</v>
      </c>
      <c r="AB13" s="169">
        <f t="shared" si="3"/>
        <v>-56.049237736241736</v>
      </c>
      <c r="AC13" s="169">
        <f t="shared" si="3"/>
        <v>-157.71516945211835</v>
      </c>
      <c r="AD13" s="169">
        <v>-129.87738620509685</v>
      </c>
      <c r="AE13" s="169">
        <v>-102.85663218582368</v>
      </c>
      <c r="AF13" s="169">
        <v>-52.783351898672834</v>
      </c>
      <c r="AG13" s="169">
        <v>-149.22472588712071</v>
      </c>
      <c r="AH13" s="162">
        <v>-161.81485652781907</v>
      </c>
      <c r="AI13" s="162">
        <v>-72.870690077198219</v>
      </c>
    </row>
    <row r="14" spans="1:37">
      <c r="A14" s="174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2"/>
      <c r="AI14" s="162"/>
    </row>
    <row r="15" spans="1:37">
      <c r="A15" s="163" t="s">
        <v>375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62"/>
      <c r="AI15" s="162"/>
    </row>
    <row r="16" spans="1:37">
      <c r="A16" s="178" t="s">
        <v>376</v>
      </c>
      <c r="B16" s="180">
        <v>-15.92</v>
      </c>
      <c r="C16" s="180">
        <v>-3.33</v>
      </c>
      <c r="D16" s="180">
        <v>0.28000000000000003</v>
      </c>
      <c r="E16" s="180">
        <v>-9.08</v>
      </c>
      <c r="F16" s="180">
        <v>-13.464439286893601</v>
      </c>
      <c r="G16" s="180">
        <v>-9.4560669283633203</v>
      </c>
      <c r="H16" s="180">
        <v>-10.280783345013134</v>
      </c>
      <c r="I16" s="180">
        <v>-10.753878562279436</v>
      </c>
      <c r="J16" s="180">
        <v>45.271116019567167</v>
      </c>
      <c r="K16" s="180">
        <v>46.64776707363918</v>
      </c>
      <c r="L16" s="180">
        <v>46.800104161551431</v>
      </c>
      <c r="M16" s="180">
        <v>46.01055018008303</v>
      </c>
      <c r="N16" s="181">
        <v>57.98930771410042</v>
      </c>
      <c r="O16" s="181">
        <v>44.832809048464675</v>
      </c>
      <c r="P16" s="181">
        <v>49.283117242855425</v>
      </c>
      <c r="Q16" s="181">
        <v>44.154714144286416</v>
      </c>
      <c r="R16" s="181">
        <v>62.266475380000379</v>
      </c>
      <c r="S16" s="181">
        <v>62.509823628177699</v>
      </c>
      <c r="T16" s="173">
        <v>71.638238873390037</v>
      </c>
      <c r="U16" s="173">
        <v>62.190852263924853</v>
      </c>
      <c r="V16" s="173">
        <v>45.288957045113492</v>
      </c>
      <c r="W16" s="173">
        <v>54.629637343981408</v>
      </c>
      <c r="X16" s="173">
        <v>50.941459858709862</v>
      </c>
      <c r="Y16" s="173">
        <v>52.354259054511765</v>
      </c>
      <c r="Z16" s="173">
        <v>47.303145317686614</v>
      </c>
      <c r="AA16" s="173">
        <v>60.467694578160099</v>
      </c>
      <c r="AB16" s="173">
        <v>53.433826660411114</v>
      </c>
      <c r="AC16" s="173">
        <v>49.747323375405742</v>
      </c>
      <c r="AD16" s="173">
        <v>48.107255902008944</v>
      </c>
      <c r="AE16" s="173">
        <v>63.964781008514869</v>
      </c>
      <c r="AF16" s="173">
        <v>61.777971801975475</v>
      </c>
      <c r="AG16" s="173">
        <v>51.454334227084772</v>
      </c>
      <c r="AH16" s="162">
        <v>72.821291957633377</v>
      </c>
      <c r="AI16" s="162">
        <v>81.519716206135783</v>
      </c>
      <c r="AJ16" s="168"/>
      <c r="AK16" s="168"/>
    </row>
    <row r="17" spans="1:37">
      <c r="A17" s="178" t="s">
        <v>377</v>
      </c>
      <c r="B17" s="182">
        <v>-113.8928345540981</v>
      </c>
      <c r="C17" s="182">
        <v>-102.36682940400374</v>
      </c>
      <c r="D17" s="182">
        <v>7.7412830288217265</v>
      </c>
      <c r="E17" s="182">
        <v>1.8194495649674138</v>
      </c>
      <c r="F17" s="182">
        <v>-139.75618899388772</v>
      </c>
      <c r="G17" s="182">
        <v>-159.22653559239646</v>
      </c>
      <c r="H17" s="182">
        <v>-206.68446190877268</v>
      </c>
      <c r="I17" s="182">
        <v>-259.36965540474353</v>
      </c>
      <c r="J17" s="182">
        <v>-131.53023800638385</v>
      </c>
      <c r="K17" s="182">
        <v>-191.97591080340791</v>
      </c>
      <c r="L17" s="182">
        <v>-130.96503247220568</v>
      </c>
      <c r="M17" s="182">
        <v>-149.19041400583367</v>
      </c>
      <c r="N17" s="176">
        <v>-228.26550864348945</v>
      </c>
      <c r="O17" s="176">
        <v>-221.0291764416678</v>
      </c>
      <c r="P17" s="176">
        <v>-235.76921062754792</v>
      </c>
      <c r="Q17" s="176">
        <v>-261.07246934002916</v>
      </c>
      <c r="R17" s="176">
        <v>-55.541065045714284</v>
      </c>
      <c r="S17" s="176">
        <v>-148.66546968585547</v>
      </c>
      <c r="T17" s="173">
        <v>-174.34897210388544</v>
      </c>
      <c r="U17" s="173">
        <v>-351.28305749039941</v>
      </c>
      <c r="V17" s="173">
        <v>-334.93089096748537</v>
      </c>
      <c r="W17" s="173">
        <v>-303.56601798035967</v>
      </c>
      <c r="X17" s="173">
        <v>-459.56251308475987</v>
      </c>
      <c r="Y17" s="173">
        <v>-607.17620263747688</v>
      </c>
      <c r="Z17" s="173">
        <v>-469.97001514550902</v>
      </c>
      <c r="AA17" s="173">
        <v>-300.37386343818071</v>
      </c>
      <c r="AB17" s="173">
        <v>-386.84806785625824</v>
      </c>
      <c r="AC17" s="173">
        <v>-362.45868366770122</v>
      </c>
      <c r="AD17" s="173">
        <v>-384.66933448639799</v>
      </c>
      <c r="AE17" s="173">
        <v>-384.66140023053543</v>
      </c>
      <c r="AF17" s="173">
        <v>-388.59226545123528</v>
      </c>
      <c r="AG17" s="173">
        <v>-477.83272506419183</v>
      </c>
      <c r="AH17" s="162">
        <v>-389.53741769438818</v>
      </c>
      <c r="AI17" s="162">
        <v>-729.41488453413149</v>
      </c>
      <c r="AJ17" s="168"/>
      <c r="AK17" s="168"/>
    </row>
    <row r="18" spans="1:37">
      <c r="A18" s="178" t="s">
        <v>378</v>
      </c>
      <c r="B18" s="182">
        <v>-44.686344167357611</v>
      </c>
      <c r="C18" s="182">
        <v>-57.449279393995702</v>
      </c>
      <c r="D18" s="182">
        <v>-58.814234700216431</v>
      </c>
      <c r="E18" s="182">
        <v>-58.947843644141358</v>
      </c>
      <c r="F18" s="182">
        <v>-57.897566251327362</v>
      </c>
      <c r="G18" s="182">
        <v>-65.149378304927836</v>
      </c>
      <c r="H18" s="182">
        <v>-68.779717244416645</v>
      </c>
      <c r="I18" s="182">
        <v>-72.988060855827825</v>
      </c>
      <c r="J18" s="182">
        <v>-72.130678314762989</v>
      </c>
      <c r="K18" s="182">
        <v>-55.618690288052029</v>
      </c>
      <c r="L18" s="182">
        <v>-73.174053172441575</v>
      </c>
      <c r="M18" s="182">
        <v>-80.733018133994491</v>
      </c>
      <c r="N18" s="176">
        <v>-85.10889684171859</v>
      </c>
      <c r="O18" s="176">
        <v>-97.483791863147758</v>
      </c>
      <c r="P18" s="176">
        <v>-99.105879457151275</v>
      </c>
      <c r="Q18" s="176">
        <v>-98.387472139011834</v>
      </c>
      <c r="R18" s="176">
        <v>-91.076589209734408</v>
      </c>
      <c r="S18" s="176">
        <v>-86.489284013750847</v>
      </c>
      <c r="T18" s="173">
        <v>-81.125928622954802</v>
      </c>
      <c r="U18" s="173">
        <v>-76.567612822569998</v>
      </c>
      <c r="V18" s="173">
        <v>-74.675704443663946</v>
      </c>
      <c r="W18" s="173">
        <v>-74.268721348998824</v>
      </c>
      <c r="X18" s="173">
        <v>-71.90086682013694</v>
      </c>
      <c r="Y18" s="173">
        <v>-59.750461609613069</v>
      </c>
      <c r="Z18" s="173">
        <v>-66.646289329074435</v>
      </c>
      <c r="AA18" s="173">
        <v>-64.860195303351389</v>
      </c>
      <c r="AB18" s="173">
        <v>-63.639945519715639</v>
      </c>
      <c r="AC18" s="173">
        <v>-61.277282193692074</v>
      </c>
      <c r="AD18" s="173">
        <v>-46.141180561344179</v>
      </c>
      <c r="AE18" s="173">
        <v>-62.167510023560986</v>
      </c>
      <c r="AF18" s="173">
        <v>-49.324718106513373</v>
      </c>
      <c r="AG18" s="173">
        <v>-39.445796546404807</v>
      </c>
      <c r="AH18" s="162">
        <v>-36.120592869164433</v>
      </c>
      <c r="AI18" s="162">
        <v>-45.7203961301541</v>
      </c>
      <c r="AJ18" s="168"/>
      <c r="AK18" s="168"/>
    </row>
    <row r="19" spans="1:37">
      <c r="A19" s="178" t="s">
        <v>379</v>
      </c>
      <c r="B19" s="182">
        <v>-80.887418545550844</v>
      </c>
      <c r="C19" s="182">
        <v>-58.810258102658992</v>
      </c>
      <c r="D19" s="182">
        <v>-121.42360769877928</v>
      </c>
      <c r="E19" s="182">
        <v>-197.07338516355918</v>
      </c>
      <c r="F19" s="182">
        <v>-69.727718057748177</v>
      </c>
      <c r="G19" s="182">
        <v>-198.11796557216479</v>
      </c>
      <c r="H19" s="182">
        <v>-95.203619259800647</v>
      </c>
      <c r="I19" s="182">
        <v>-178.28139185357506</v>
      </c>
      <c r="J19" s="182">
        <v>-60.388675834715706</v>
      </c>
      <c r="K19" s="182">
        <v>-175.13144884479414</v>
      </c>
      <c r="L19" s="182">
        <v>-145.2073099247061</v>
      </c>
      <c r="M19" s="182">
        <v>-175.88993493825521</v>
      </c>
      <c r="N19" s="176">
        <v>-46.415478864653821</v>
      </c>
      <c r="O19" s="176">
        <v>-163.33832148409888</v>
      </c>
      <c r="P19" s="176">
        <v>-138.16909061003091</v>
      </c>
      <c r="Q19" s="176">
        <v>-154.10890550923924</v>
      </c>
      <c r="R19" s="176">
        <v>-54.127450745879358</v>
      </c>
      <c r="S19" s="176">
        <v>-148.5075270688634</v>
      </c>
      <c r="T19" s="173">
        <v>-138.16400624048183</v>
      </c>
      <c r="U19" s="173">
        <v>-125.08856606100932</v>
      </c>
      <c r="V19" s="173">
        <v>-46.274017106310353</v>
      </c>
      <c r="W19" s="173">
        <v>-148.69027699138505</v>
      </c>
      <c r="X19" s="173">
        <v>-138.37548656170699</v>
      </c>
      <c r="Y19" s="173">
        <v>-118.75437716973875</v>
      </c>
      <c r="Z19" s="173">
        <v>-28.448239803749473</v>
      </c>
      <c r="AA19" s="173">
        <v>-137.94120747492536</v>
      </c>
      <c r="AB19" s="173">
        <v>-136.27289890625158</v>
      </c>
      <c r="AC19" s="173">
        <v>-159.18055146695121</v>
      </c>
      <c r="AD19" s="173">
        <v>-64.896197555383054</v>
      </c>
      <c r="AE19" s="173">
        <v>-216.92445266691283</v>
      </c>
      <c r="AF19" s="173">
        <v>-149.98367260275967</v>
      </c>
      <c r="AG19" s="173">
        <v>-245.2672181589391</v>
      </c>
      <c r="AH19" s="162">
        <v>-166.14930204283374</v>
      </c>
      <c r="AI19" s="162">
        <v>-145.94189388225513</v>
      </c>
      <c r="AJ19" s="168"/>
      <c r="AK19" s="168"/>
    </row>
    <row r="20" spans="1:37">
      <c r="A20" s="178" t="s">
        <v>380</v>
      </c>
      <c r="B20" s="182">
        <v>0.4015812455704717</v>
      </c>
      <c r="C20" s="182">
        <v>0.4321270022795225</v>
      </c>
      <c r="D20" s="182">
        <v>0.36741287324287897</v>
      </c>
      <c r="E20" s="182">
        <v>0.4032769183669187</v>
      </c>
      <c r="F20" s="182">
        <v>0.39777337652479805</v>
      </c>
      <c r="G20" s="182">
        <v>0.49673435537953009</v>
      </c>
      <c r="H20" s="182">
        <v>0.77871992305662885</v>
      </c>
      <c r="I20" s="182">
        <v>-4.823650911123508</v>
      </c>
      <c r="J20" s="182">
        <v>3.7368816526223068</v>
      </c>
      <c r="K20" s="182">
        <v>3.8237807881061006</v>
      </c>
      <c r="L20" s="182">
        <v>5.0022039876300033</v>
      </c>
      <c r="M20" s="182">
        <v>3.9266056520337758</v>
      </c>
      <c r="N20" s="176">
        <v>10.410487340604204</v>
      </c>
      <c r="O20" s="176">
        <v>9.928701998302639</v>
      </c>
      <c r="P20" s="176">
        <v>7.2165963988868196</v>
      </c>
      <c r="Q20" s="176">
        <v>8.3269434986310706</v>
      </c>
      <c r="R20" s="176">
        <v>6.1469783500000004</v>
      </c>
      <c r="S20" s="176">
        <v>1.6017823499999999</v>
      </c>
      <c r="T20" s="173">
        <v>1.0654133799999999</v>
      </c>
      <c r="U20" s="173">
        <v>1.1167080700000001</v>
      </c>
      <c r="V20" s="173">
        <v>0.55928671102787675</v>
      </c>
      <c r="W20" s="173">
        <v>0.44272400513997467</v>
      </c>
      <c r="X20" s="173">
        <v>0.40701737987225795</v>
      </c>
      <c r="Y20" s="173">
        <v>0.46179174549542557</v>
      </c>
      <c r="Z20" s="173">
        <v>0.31969115928819347</v>
      </c>
      <c r="AA20" s="173">
        <v>0.73140396711604083</v>
      </c>
      <c r="AB20" s="173">
        <v>2.5496998547673715</v>
      </c>
      <c r="AC20" s="173">
        <v>5.272569312446624</v>
      </c>
      <c r="AD20" s="173">
        <v>10.718379156111499</v>
      </c>
      <c r="AE20" s="173">
        <v>9.712391983782263</v>
      </c>
      <c r="AF20" s="173">
        <v>14.103795381567439</v>
      </c>
      <c r="AG20" s="173">
        <v>19.11019050215458</v>
      </c>
      <c r="AH20" s="162">
        <v>20.191712907711665</v>
      </c>
      <c r="AI20" s="162">
        <v>19.915326252640547</v>
      </c>
      <c r="AJ20" s="168"/>
      <c r="AK20" s="168"/>
    </row>
    <row r="21" spans="1:37">
      <c r="A21" s="179" t="s">
        <v>381</v>
      </c>
      <c r="B21" s="179">
        <v>0</v>
      </c>
      <c r="C21" s="179">
        <v>0</v>
      </c>
      <c r="D21" s="179">
        <v>0</v>
      </c>
      <c r="E21" s="179">
        <v>0</v>
      </c>
      <c r="F21" s="179">
        <v>0</v>
      </c>
      <c r="G21" s="180">
        <v>0</v>
      </c>
      <c r="H21" s="182">
        <v>0</v>
      </c>
      <c r="I21" s="182">
        <v>0</v>
      </c>
      <c r="J21" s="182">
        <v>2.1204412480025017</v>
      </c>
      <c r="K21" s="182">
        <v>5.7260313118671764</v>
      </c>
      <c r="L21" s="182">
        <v>2.9557192568273107</v>
      </c>
      <c r="M21" s="182">
        <v>2.407586588052927</v>
      </c>
      <c r="N21" s="176">
        <v>2.7571544615643653</v>
      </c>
      <c r="O21" s="176">
        <v>2.0684401399227106</v>
      </c>
      <c r="P21" s="176">
        <v>11.806930121407806</v>
      </c>
      <c r="Q21" s="176">
        <v>10.700291188227018</v>
      </c>
      <c r="R21" s="176">
        <v>3.1252244086502063</v>
      </c>
      <c r="S21" s="176">
        <v>2.9848168870394209</v>
      </c>
      <c r="T21" s="173">
        <v>2.6886146534356481</v>
      </c>
      <c r="U21" s="173">
        <v>0.40449638438955482</v>
      </c>
      <c r="V21" s="173">
        <v>0.30695721628309447</v>
      </c>
      <c r="W21" s="173">
        <v>0.77191184191110662</v>
      </c>
      <c r="X21" s="173">
        <v>0.42231608836490497</v>
      </c>
      <c r="Y21" s="173">
        <v>-0.4894331104714027</v>
      </c>
      <c r="Z21" s="173">
        <v>10.081063023500382</v>
      </c>
      <c r="AA21" s="173">
        <v>1.2951528500019978</v>
      </c>
      <c r="AB21" s="173">
        <v>6.5154574241665291</v>
      </c>
      <c r="AC21" s="173">
        <v>10.949025715606419</v>
      </c>
      <c r="AD21" s="173">
        <v>2.473548328396685</v>
      </c>
      <c r="AE21" s="173">
        <v>0.13235974823119878</v>
      </c>
      <c r="AF21" s="173">
        <v>-1.5055877299657647</v>
      </c>
      <c r="AG21" s="173">
        <v>-2.8957454051926543</v>
      </c>
      <c r="AH21" s="162">
        <v>-0.31748461351389656</v>
      </c>
      <c r="AI21" s="162">
        <v>0.11671590977903923</v>
      </c>
      <c r="AJ21" s="168"/>
      <c r="AK21" s="168"/>
    </row>
    <row r="22" spans="1:37">
      <c r="A22" s="179" t="s">
        <v>382</v>
      </c>
      <c r="B22" s="183">
        <v>-254.98571111201605</v>
      </c>
      <c r="C22" s="183">
        <v>-221.53042158652465</v>
      </c>
      <c r="D22" s="183">
        <v>-171.84194945265554</v>
      </c>
      <c r="E22" s="183">
        <v>-262.88690042966499</v>
      </c>
      <c r="F22" s="183">
        <v>-280.06249628466156</v>
      </c>
      <c r="G22" s="183">
        <v>-430.12735363880716</v>
      </c>
      <c r="H22" s="183">
        <v>-379.11393463819468</v>
      </c>
      <c r="I22" s="183">
        <v>-523.28622454596336</v>
      </c>
      <c r="J22" s="183">
        <v>-212.9211532356706</v>
      </c>
      <c r="K22" s="183">
        <v>-366.52847076264163</v>
      </c>
      <c r="L22" s="183">
        <v>-294.58836816334463</v>
      </c>
      <c r="M22" s="183">
        <v>-353.46862465791355</v>
      </c>
      <c r="N22" s="183">
        <v>-288.63293483359286</v>
      </c>
      <c r="O22" s="183">
        <v>-425.02133860222443</v>
      </c>
      <c r="P22" s="183">
        <v>-404.73753693158005</v>
      </c>
      <c r="Q22" s="183">
        <v>-450.38689815713576</v>
      </c>
      <c r="R22" s="183">
        <v>-129.20642686267746</v>
      </c>
      <c r="S22" s="183">
        <v>-316.56585790325261</v>
      </c>
      <c r="T22" s="183">
        <v>-318.24664006049636</v>
      </c>
      <c r="U22" s="183">
        <v>-489.22717965566432</v>
      </c>
      <c r="V22" s="183">
        <v>-409.72541154503517</v>
      </c>
      <c r="W22" s="183">
        <v>-470.68074312971106</v>
      </c>
      <c r="X22" s="183">
        <v>-618.06807313965669</v>
      </c>
      <c r="Y22" s="173">
        <v>-733.3544237272929</v>
      </c>
      <c r="Z22" s="173">
        <v>-267.44876757977931</v>
      </c>
      <c r="AA22" s="173">
        <v>-306.44017700618292</v>
      </c>
      <c r="AB22" s="173">
        <v>-524.26192834288042</v>
      </c>
      <c r="AC22" s="173">
        <v>-516.94759892488571</v>
      </c>
      <c r="AD22" s="173">
        <v>-434.40752921660817</v>
      </c>
      <c r="AE22" s="173">
        <v>-589.94383018048097</v>
      </c>
      <c r="AF22" s="173">
        <v>-513.52447670693118</v>
      </c>
      <c r="AG22" s="173">
        <v>-694.87696044548898</v>
      </c>
      <c r="AH22" s="183">
        <v>-499.11179235455523</v>
      </c>
      <c r="AI22" s="183">
        <v>-819.52541617798545</v>
      </c>
      <c r="AJ22" s="168"/>
      <c r="AK22" s="168"/>
    </row>
    <row r="23" spans="1:37"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1"/>
      <c r="N23" s="184"/>
      <c r="O23" s="184"/>
      <c r="P23" s="184"/>
      <c r="Q23" s="184"/>
      <c r="R23" s="184"/>
      <c r="S23" s="184"/>
      <c r="T23" s="184"/>
      <c r="U23" s="184"/>
      <c r="V23" s="179"/>
      <c r="W23" s="179"/>
      <c r="X23" s="179"/>
      <c r="Y23" s="173"/>
      <c r="Z23" s="173"/>
      <c r="AA23" s="173"/>
      <c r="AB23" s="173"/>
      <c r="AC23" s="173"/>
      <c r="AD23" s="173"/>
      <c r="AE23" s="173"/>
      <c r="AF23" s="173"/>
      <c r="AG23" s="173"/>
      <c r="AH23" s="162"/>
      <c r="AI23" s="162"/>
    </row>
    <row r="24" spans="1:37">
      <c r="A24" s="163" t="s">
        <v>383</v>
      </c>
      <c r="M24" s="172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3"/>
      <c r="Z24" s="173"/>
      <c r="AA24" s="173"/>
      <c r="AB24" s="173"/>
      <c r="AC24" s="173"/>
      <c r="AD24" s="173"/>
      <c r="AE24" s="173"/>
      <c r="AF24" s="173"/>
      <c r="AG24" s="173"/>
      <c r="AH24" s="162"/>
      <c r="AI24" s="162"/>
    </row>
    <row r="25" spans="1:37">
      <c r="A25" s="160" t="s">
        <v>384</v>
      </c>
      <c r="B25" s="162">
        <v>-213.56569225469281</v>
      </c>
      <c r="C25" s="162">
        <v>259.6164309927899</v>
      </c>
      <c r="D25" s="162">
        <v>-55.747233606180998</v>
      </c>
      <c r="E25" s="162">
        <v>-93.746431902245604</v>
      </c>
      <c r="F25" s="184">
        <v>-137.01583681360856</v>
      </c>
      <c r="G25" s="184">
        <v>-354.86685901162571</v>
      </c>
      <c r="H25" s="184">
        <v>-439</v>
      </c>
      <c r="I25" s="184">
        <v>-474</v>
      </c>
      <c r="J25" s="184">
        <v>-478.08106166643222</v>
      </c>
      <c r="K25" s="184">
        <v>-531.09752731793674</v>
      </c>
      <c r="L25" s="184">
        <v>-467.82021250076741</v>
      </c>
      <c r="M25" s="184">
        <v>-659.69577151699673</v>
      </c>
      <c r="N25" s="184">
        <v>-481.81947134933449</v>
      </c>
      <c r="O25" s="184">
        <v>-572.09614584350356</v>
      </c>
      <c r="P25" s="184">
        <v>-492.12387768300425</v>
      </c>
      <c r="Q25" s="184">
        <v>-770.32994233978411</v>
      </c>
      <c r="R25" s="184">
        <v>-369.20000000000005</v>
      </c>
      <c r="S25" s="184">
        <v>-555.1</v>
      </c>
      <c r="T25" s="184">
        <v>-311</v>
      </c>
      <c r="U25" s="184">
        <v>-457.9</v>
      </c>
      <c r="V25" s="184">
        <v>-605.84401368124259</v>
      </c>
      <c r="W25" s="184">
        <v>-314.31600172442694</v>
      </c>
      <c r="X25" s="184">
        <v>-532.74506295635206</v>
      </c>
      <c r="Y25" s="184">
        <v>-607.1176896618756</v>
      </c>
      <c r="Z25" s="184">
        <v>-671.66112621956984</v>
      </c>
      <c r="AA25" s="184">
        <v>-123.77049270530252</v>
      </c>
      <c r="AB25" s="184">
        <v>-512.07015265639802</v>
      </c>
      <c r="AC25" s="184">
        <v>-1400.4849931312615</v>
      </c>
      <c r="AD25" s="184">
        <v>-308.05690442338869</v>
      </c>
      <c r="AE25" s="184">
        <v>-540.23296637300473</v>
      </c>
      <c r="AF25" s="184">
        <v>-545.1956225115697</v>
      </c>
      <c r="AG25" s="184">
        <v>-778.15057927541329</v>
      </c>
      <c r="AH25" s="162">
        <v>-580.48000355122883</v>
      </c>
      <c r="AI25" s="162">
        <v>-883.87611880083125</v>
      </c>
    </row>
    <row r="26" spans="1:37">
      <c r="A26" s="160" t="s">
        <v>385</v>
      </c>
      <c r="B26" s="162">
        <v>-5.4492793986620924</v>
      </c>
      <c r="C26" s="162">
        <v>-504.00111223044843</v>
      </c>
      <c r="D26" s="162">
        <v>-1.1665074218153109</v>
      </c>
      <c r="E26" s="162">
        <v>23.55633177536879</v>
      </c>
      <c r="F26" s="184">
        <v>42.898514831183739</v>
      </c>
      <c r="G26" s="184">
        <v>-63.622375569443598</v>
      </c>
      <c r="H26" s="184">
        <v>-84</v>
      </c>
      <c r="I26" s="184">
        <v>-395</v>
      </c>
      <c r="J26" s="184">
        <v>162.02158076489715</v>
      </c>
      <c r="K26" s="184">
        <v>238.45078006122947</v>
      </c>
      <c r="L26" s="184">
        <v>-12.106416826743018</v>
      </c>
      <c r="M26" s="184">
        <v>-449.18693856483162</v>
      </c>
      <c r="N26" s="184">
        <v>-341.48578551784442</v>
      </c>
      <c r="O26" s="184">
        <v>-18.830315439400216</v>
      </c>
      <c r="P26" s="184">
        <v>-42.038496499715663</v>
      </c>
      <c r="Q26" s="184">
        <v>30.082281805556491</v>
      </c>
      <c r="R26" s="184">
        <v>-41.5</v>
      </c>
      <c r="S26" s="184">
        <v>569.1</v>
      </c>
      <c r="T26" s="184">
        <v>-15.499999999999998</v>
      </c>
      <c r="U26" s="184">
        <v>50.999999999999993</v>
      </c>
      <c r="V26" s="184">
        <v>-84.737969066758851</v>
      </c>
      <c r="W26" s="184">
        <v>146.23758912153258</v>
      </c>
      <c r="X26" s="184">
        <v>-26.792654029386167</v>
      </c>
      <c r="Y26" s="184">
        <v>-9.7751110657032871</v>
      </c>
      <c r="Z26" s="184">
        <v>105.98148675371314</v>
      </c>
      <c r="AA26" s="184">
        <v>29.173970637806704</v>
      </c>
      <c r="AB26" s="184">
        <v>29.56652526066037</v>
      </c>
      <c r="AC26" s="184">
        <v>258.03632729474953</v>
      </c>
      <c r="AD26" s="184">
        <v>-172.76334586931765</v>
      </c>
      <c r="AE26" s="184">
        <v>273.62597534800841</v>
      </c>
      <c r="AF26" s="184">
        <v>229.93554910085439</v>
      </c>
      <c r="AG26" s="184">
        <v>487.05269516860704</v>
      </c>
      <c r="AH26" s="162">
        <v>-15.547240839507936</v>
      </c>
      <c r="AI26" s="162">
        <v>-236.27610053211299</v>
      </c>
    </row>
    <row r="27" spans="1:37">
      <c r="A27" s="160" t="s">
        <v>386</v>
      </c>
      <c r="B27" s="162">
        <v>0.13740072066243592</v>
      </c>
      <c r="C27" s="162">
        <v>0.26846426243007276</v>
      </c>
      <c r="D27" s="162">
        <v>-1.5957102967538279</v>
      </c>
      <c r="E27" s="162">
        <v>39.273190953568161</v>
      </c>
      <c r="F27" s="184">
        <v>15.330701347343741</v>
      </c>
      <c r="G27" s="184">
        <v>0.3742367070284871</v>
      </c>
      <c r="H27" s="184">
        <v>1</v>
      </c>
      <c r="I27" s="184">
        <v>0</v>
      </c>
      <c r="J27" s="184">
        <v>-0.49959661183097204</v>
      </c>
      <c r="K27" s="184">
        <v>-40.593052748216188</v>
      </c>
      <c r="L27" s="184">
        <v>27.981843118457004</v>
      </c>
      <c r="M27" s="184">
        <v>0.36375712993951109</v>
      </c>
      <c r="N27" s="184">
        <v>-0.47662853235038993</v>
      </c>
      <c r="O27" s="184">
        <v>2.5346987157212215</v>
      </c>
      <c r="P27" s="184">
        <v>-1.0260177420658065</v>
      </c>
      <c r="Q27" s="184">
        <v>4.8296296012968956</v>
      </c>
      <c r="R27" s="184">
        <v>-0.30000000000000004</v>
      </c>
      <c r="S27" s="184">
        <v>-2.0999999999999996</v>
      </c>
      <c r="T27" s="184">
        <v>-2.2999999999999998</v>
      </c>
      <c r="U27" s="184">
        <v>-0.89999999999999991</v>
      </c>
      <c r="V27" s="184">
        <v>-6.6598804640162772</v>
      </c>
      <c r="W27" s="184">
        <v>4.8612102537300448</v>
      </c>
      <c r="X27" s="184">
        <v>-2.148968423085492</v>
      </c>
      <c r="Y27" s="184">
        <v>-3.6046600697601554</v>
      </c>
      <c r="Z27" s="184">
        <v>-6.5565615069538099</v>
      </c>
      <c r="AA27" s="184">
        <v>-16.999095130001201</v>
      </c>
      <c r="AB27" s="184">
        <v>0.256856301847807</v>
      </c>
      <c r="AC27" s="184">
        <v>-0.5806820147399947</v>
      </c>
      <c r="AD27" s="184">
        <v>-0.36911695061315036</v>
      </c>
      <c r="AE27" s="184">
        <v>-0.71480038785889222</v>
      </c>
      <c r="AF27" s="184">
        <v>-4.6064548366958391E-2</v>
      </c>
      <c r="AG27" s="184">
        <v>-1.0533403779826418</v>
      </c>
      <c r="AH27" s="162">
        <v>8.0929736463553823</v>
      </c>
      <c r="AI27" s="162">
        <v>-8.4893409969240352</v>
      </c>
    </row>
    <row r="28" spans="1:37">
      <c r="A28" s="160" t="s">
        <v>387</v>
      </c>
      <c r="B28" s="162">
        <v>-64.833903310839162</v>
      </c>
      <c r="C28" s="162">
        <v>-11.291628363479504</v>
      </c>
      <c r="D28" s="162">
        <v>-10.021259193738842</v>
      </c>
      <c r="E28" s="162">
        <v>-122.35044950182146</v>
      </c>
      <c r="F28" s="184">
        <v>-27.150429703209056</v>
      </c>
      <c r="G28" s="184">
        <v>170.66886793971906</v>
      </c>
      <c r="H28" s="184">
        <v>92</v>
      </c>
      <c r="I28" s="184">
        <v>-807</v>
      </c>
      <c r="J28" s="184">
        <v>19.032463318635479</v>
      </c>
      <c r="K28" s="184">
        <v>-21.620331391643134</v>
      </c>
      <c r="L28" s="184">
        <v>37.155482883337271</v>
      </c>
      <c r="M28" s="184">
        <v>84.653586458680394</v>
      </c>
      <c r="N28" s="184">
        <v>266.20684087247309</v>
      </c>
      <c r="O28" s="184">
        <v>47.599419447540981</v>
      </c>
      <c r="P28" s="184">
        <v>176.69581124128601</v>
      </c>
      <c r="Q28" s="184">
        <v>-485.3713998419459</v>
      </c>
      <c r="R28" s="184">
        <v>105.10000000000001</v>
      </c>
      <c r="S28" s="184">
        <v>-125.5</v>
      </c>
      <c r="T28" s="184">
        <v>217.3</v>
      </c>
      <c r="U28" s="184">
        <v>-565.79999999999995</v>
      </c>
      <c r="V28" s="184">
        <v>326.83923433511779</v>
      </c>
      <c r="W28" s="184">
        <v>-157.19466863025548</v>
      </c>
      <c r="X28" s="184">
        <v>251.73035919745433</v>
      </c>
      <c r="Y28" s="184">
        <v>-360.94111208854224</v>
      </c>
      <c r="Z28" s="184">
        <v>277.5737089664475</v>
      </c>
      <c r="AA28" s="184">
        <v>-523.26282735865516</v>
      </c>
      <c r="AB28" s="184">
        <v>502.00165687956104</v>
      </c>
      <c r="AC28" s="184">
        <v>405.00066183500974</v>
      </c>
      <c r="AD28" s="184">
        <v>981.69663732996878</v>
      </c>
      <c r="AE28" s="184">
        <v>-291.45937799464707</v>
      </c>
      <c r="AF28" s="184">
        <v>184.76503818775518</v>
      </c>
      <c r="AG28" s="184">
        <v>-995.62948674994959</v>
      </c>
      <c r="AH28" s="162">
        <v>-269.41703373481852</v>
      </c>
      <c r="AI28" s="162">
        <v>1325.6793862539369</v>
      </c>
    </row>
    <row r="29" spans="1:37">
      <c r="A29" s="160" t="s">
        <v>388</v>
      </c>
      <c r="B29" s="162">
        <v>-283.7114742435316</v>
      </c>
      <c r="C29" s="162">
        <v>-306.41964533871612</v>
      </c>
      <c r="D29" s="162">
        <v>-68.530710518489286</v>
      </c>
      <c r="E29" s="162">
        <v>-153.2673586751298</v>
      </c>
      <c r="F29" s="184">
        <v>-105.93705033829013</v>
      </c>
      <c r="G29" s="184">
        <v>-247.44612993432168</v>
      </c>
      <c r="H29" s="184">
        <v>-431</v>
      </c>
      <c r="I29" s="184">
        <v>-1677</v>
      </c>
      <c r="J29" s="184">
        <v>-297.52661419473054</v>
      </c>
      <c r="K29" s="184">
        <v>-354.86013139656654</v>
      </c>
      <c r="L29" s="184">
        <v>-414.78930332571622</v>
      </c>
      <c r="M29" s="184">
        <v>-1023.8653664932085</v>
      </c>
      <c r="N29" s="184">
        <v>-557.57504452705621</v>
      </c>
      <c r="O29" s="184">
        <v>-540.79234311964149</v>
      </c>
      <c r="P29" s="184">
        <v>-358.49258068349968</v>
      </c>
      <c r="Q29" s="184">
        <v>-1220.7894307748766</v>
      </c>
      <c r="R29" s="184">
        <v>-305.90000000000003</v>
      </c>
      <c r="S29" s="184">
        <v>-113.30000000000001</v>
      </c>
      <c r="T29" s="184">
        <v>-111.49999999999997</v>
      </c>
      <c r="U29" s="184">
        <v>-973.6</v>
      </c>
      <c r="V29" s="184">
        <v>-370.40262887689988</v>
      </c>
      <c r="W29" s="184">
        <v>-320.41187097941986</v>
      </c>
      <c r="X29" s="184">
        <v>-309.9563262113694</v>
      </c>
      <c r="Y29" s="184">
        <v>-981.43857288588129</v>
      </c>
      <c r="Z29" s="184">
        <v>-294.66249200636287</v>
      </c>
      <c r="AA29" s="184">
        <v>-499.63584140848002</v>
      </c>
      <c r="AB29" s="184">
        <v>19.754885785671235</v>
      </c>
      <c r="AC29" s="184">
        <v>-738.02868601624232</v>
      </c>
      <c r="AD29" s="184">
        <v>500.50727008664933</v>
      </c>
      <c r="AE29" s="184">
        <v>-558.78116940750215</v>
      </c>
      <c r="AF29" s="184">
        <v>-130.54109977132703</v>
      </c>
      <c r="AG29" s="184">
        <v>-1287.7807112347386</v>
      </c>
      <c r="AH29" s="162">
        <v>-857.35130447919983</v>
      </c>
      <c r="AI29" s="162">
        <v>197.03782592406867</v>
      </c>
    </row>
    <row r="30" spans="1:37"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</row>
    <row r="31" spans="1:37"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</row>
    <row r="32" spans="1:37"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</row>
    <row r="33" spans="14:30"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</row>
    <row r="34" spans="14:30"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</row>
    <row r="37" spans="14:30"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</row>
  </sheetData>
  <customSheetViews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1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5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286A6C"/>
  </sheetPr>
  <dimension ref="B1:L32"/>
  <sheetViews>
    <sheetView view="pageBreakPreview" topLeftCell="A13" zoomScale="160" zoomScaleNormal="115" workbookViewId="0">
      <selection activeCell="I25" sqref="I25"/>
    </sheetView>
  </sheetViews>
  <sheetFormatPr defaultColWidth="8.42578125" defaultRowHeight="15"/>
  <cols>
    <col min="1" max="1" width="2.42578125" style="287" customWidth="1"/>
    <col min="2" max="2" width="24.42578125" style="287" bestFit="1" customWidth="1"/>
    <col min="3" max="3" width="6.5703125" style="287" customWidth="1"/>
    <col min="4" max="4" width="6.140625" style="287" customWidth="1"/>
    <col min="5" max="6" width="6.42578125" style="287" customWidth="1"/>
    <col min="7" max="7" width="3" style="287" customWidth="1"/>
    <col min="8" max="8" width="8.42578125" style="287"/>
    <col min="9" max="10" width="9" style="287" bestFit="1" customWidth="1"/>
    <col min="11" max="16384" width="8.42578125" style="287"/>
  </cols>
  <sheetData>
    <row r="1" spans="2:12">
      <c r="B1" s="93" t="s">
        <v>389</v>
      </c>
    </row>
    <row r="2" spans="2:12" ht="5.0999999999999996" customHeight="1"/>
    <row r="3" spans="2:12" ht="25.5" customHeight="1">
      <c r="B3" s="316"/>
      <c r="C3" s="317" t="s">
        <v>512</v>
      </c>
      <c r="D3" s="317" t="s">
        <v>513</v>
      </c>
      <c r="E3" s="317" t="s">
        <v>390</v>
      </c>
      <c r="F3" s="317" t="s">
        <v>391</v>
      </c>
    </row>
    <row r="4" spans="2:12">
      <c r="B4" s="258" t="s">
        <v>392</v>
      </c>
      <c r="C4" s="259">
        <v>3800.42</v>
      </c>
      <c r="D4" s="260">
        <v>4227.3500000000004</v>
      </c>
      <c r="E4" s="261">
        <v>11.233758374074455</v>
      </c>
      <c r="F4" s="261">
        <v>11.233758374074451</v>
      </c>
      <c r="I4" s="320"/>
      <c r="J4" s="320"/>
      <c r="K4" s="321"/>
      <c r="L4" s="321"/>
    </row>
    <row r="5" spans="2:12">
      <c r="B5" s="262" t="s">
        <v>393</v>
      </c>
      <c r="C5" s="263">
        <v>2087.2600000000002</v>
      </c>
      <c r="D5" s="263">
        <v>2462.04</v>
      </c>
      <c r="E5" s="264">
        <v>17.955597290227377</v>
      </c>
      <c r="F5" s="264">
        <v>9.8615416190841998</v>
      </c>
      <c r="I5" s="320"/>
      <c r="J5" s="320"/>
      <c r="K5" s="321"/>
      <c r="L5" s="321"/>
    </row>
    <row r="6" spans="2:12">
      <c r="B6" s="262" t="s">
        <v>394</v>
      </c>
      <c r="C6" s="265">
        <v>86.75</v>
      </c>
      <c r="D6" s="263">
        <v>83.26</v>
      </c>
      <c r="E6" s="264">
        <v>-4.023054755043221</v>
      </c>
      <c r="F6" s="264">
        <v>-9.1831955415453942E-2</v>
      </c>
      <c r="I6" s="320"/>
      <c r="J6" s="320"/>
      <c r="K6" s="321"/>
      <c r="L6" s="321"/>
    </row>
    <row r="7" spans="2:12">
      <c r="B7" s="262" t="s">
        <v>395</v>
      </c>
      <c r="C7" s="266">
        <v>46.570399999999992</v>
      </c>
      <c r="D7" s="263">
        <v>27.863000000000007</v>
      </c>
      <c r="E7" s="264">
        <v>-40.170150997199919</v>
      </c>
      <c r="F7" s="264">
        <v>-0.49224559390804135</v>
      </c>
      <c r="I7" s="320"/>
      <c r="J7" s="320"/>
      <c r="K7" s="321"/>
      <c r="L7" s="321"/>
    </row>
    <row r="8" spans="2:12">
      <c r="B8" s="262" t="s">
        <v>396</v>
      </c>
      <c r="C8" s="263">
        <v>13.7</v>
      </c>
      <c r="D8" s="263">
        <v>6.92</v>
      </c>
      <c r="E8" s="264">
        <v>-49.489051094890513</v>
      </c>
      <c r="F8" s="264">
        <v>-0.17840133458933483</v>
      </c>
      <c r="I8" s="320"/>
      <c r="J8" s="320"/>
      <c r="K8" s="321"/>
      <c r="L8" s="321"/>
    </row>
    <row r="9" spans="2:12">
      <c r="B9" s="262" t="s">
        <v>397</v>
      </c>
      <c r="C9" s="263">
        <v>73.680000000000007</v>
      </c>
      <c r="D9" s="263">
        <v>72.069999999999993</v>
      </c>
      <c r="E9" s="264">
        <v>-2.1851248642779764</v>
      </c>
      <c r="F9" s="264">
        <v>-4.2363738744665425E-2</v>
      </c>
      <c r="I9" s="320"/>
      <c r="J9" s="320"/>
      <c r="K9" s="321"/>
      <c r="L9" s="321"/>
    </row>
    <row r="10" spans="2:12">
      <c r="B10" s="262" t="s">
        <v>398</v>
      </c>
      <c r="C10" s="263">
        <v>34.28</v>
      </c>
      <c r="D10" s="263">
        <v>44.32</v>
      </c>
      <c r="E10" s="264">
        <v>29.2882147024504</v>
      </c>
      <c r="F10" s="264">
        <v>0.26418132732697963</v>
      </c>
      <c r="I10" s="320"/>
      <c r="J10" s="320"/>
      <c r="K10" s="321"/>
      <c r="L10" s="321"/>
    </row>
    <row r="11" spans="2:12">
      <c r="B11" s="262" t="s">
        <v>399</v>
      </c>
      <c r="C11" s="263">
        <v>33.32</v>
      </c>
      <c r="D11" s="263">
        <v>25.83</v>
      </c>
      <c r="E11" s="264">
        <v>-22.478991596638664</v>
      </c>
      <c r="F11" s="264">
        <v>-0.19708348024692013</v>
      </c>
      <c r="I11" s="320"/>
      <c r="J11" s="320"/>
      <c r="K11" s="321"/>
      <c r="L11" s="321"/>
    </row>
    <row r="12" spans="2:12">
      <c r="B12" s="262" t="s">
        <v>87</v>
      </c>
      <c r="C12" s="263">
        <v>119.75</v>
      </c>
      <c r="D12" s="263">
        <v>147.97999999999999</v>
      </c>
      <c r="E12" s="264">
        <v>23.574112734864293</v>
      </c>
      <c r="F12" s="264">
        <v>0.74281263649807094</v>
      </c>
      <c r="I12" s="320"/>
      <c r="J12" s="320"/>
      <c r="K12" s="321"/>
      <c r="L12" s="321"/>
    </row>
    <row r="13" spans="2:12">
      <c r="B13" s="262" t="s">
        <v>400</v>
      </c>
      <c r="C13" s="263">
        <v>181.6</v>
      </c>
      <c r="D13" s="263">
        <v>142.15</v>
      </c>
      <c r="E13" s="264">
        <v>-21.72356828193832</v>
      </c>
      <c r="F13" s="264">
        <v>-1.0380431636503329</v>
      </c>
      <c r="I13" s="320"/>
      <c r="J13" s="320"/>
      <c r="K13" s="321"/>
      <c r="L13" s="321"/>
    </row>
    <row r="14" spans="2:12">
      <c r="B14" s="262" t="s">
        <v>401</v>
      </c>
      <c r="C14" s="263">
        <v>147.93</v>
      </c>
      <c r="D14" s="263">
        <v>168.92</v>
      </c>
      <c r="E14" s="264">
        <v>14.189143513824099</v>
      </c>
      <c r="F14" s="264">
        <v>0.55230737655311735</v>
      </c>
      <c r="I14" s="320"/>
      <c r="J14" s="320"/>
      <c r="K14" s="321"/>
      <c r="L14" s="321"/>
    </row>
    <row r="15" spans="2:12">
      <c r="B15" s="262" t="s">
        <v>402</v>
      </c>
      <c r="C15" s="263">
        <v>66.09</v>
      </c>
      <c r="D15" s="263">
        <v>61.72</v>
      </c>
      <c r="E15" s="264">
        <v>-6.6121954909971308</v>
      </c>
      <c r="F15" s="264">
        <v>-0.11498729087837671</v>
      </c>
      <c r="I15" s="320"/>
      <c r="J15" s="320"/>
      <c r="K15" s="321"/>
      <c r="L15" s="321"/>
    </row>
    <row r="16" spans="2:12">
      <c r="B16" s="262" t="s">
        <v>403</v>
      </c>
      <c r="C16" s="263">
        <v>698.19</v>
      </c>
      <c r="D16" s="263">
        <v>816.29</v>
      </c>
      <c r="E16" s="264">
        <v>16.915166358727561</v>
      </c>
      <c r="F16" s="264">
        <v>3.1075512706490311</v>
      </c>
      <c r="I16" s="320"/>
      <c r="J16" s="320"/>
      <c r="K16" s="321"/>
      <c r="L16" s="321"/>
    </row>
    <row r="17" spans="2:12">
      <c r="B17" s="267" t="s">
        <v>110</v>
      </c>
      <c r="C17" s="268">
        <v>211.29959999999983</v>
      </c>
      <c r="D17" s="268">
        <v>167.98700000000008</v>
      </c>
      <c r="E17" s="269">
        <v>-20.498193086972137</v>
      </c>
      <c r="F17" s="269">
        <v>-1.1396792986038318</v>
      </c>
      <c r="I17" s="320"/>
      <c r="J17" s="320"/>
      <c r="K17" s="321"/>
      <c r="L17" s="321"/>
    </row>
    <row r="18" spans="2:12">
      <c r="B18" s="262"/>
      <c r="C18" s="263"/>
      <c r="D18" s="263"/>
      <c r="E18" s="264"/>
      <c r="F18" s="264"/>
    </row>
    <row r="19" spans="2:12">
      <c r="B19" s="93" t="s">
        <v>404</v>
      </c>
      <c r="C19" s="318"/>
      <c r="D19" s="318"/>
      <c r="E19" s="318"/>
      <c r="F19" s="318"/>
    </row>
    <row r="20" spans="2:12" ht="18">
      <c r="B20" s="316"/>
      <c r="C20" s="317" t="s">
        <v>512</v>
      </c>
      <c r="D20" s="317" t="s">
        <v>513</v>
      </c>
      <c r="E20" s="317" t="s">
        <v>390</v>
      </c>
      <c r="F20" s="317" t="s">
        <v>391</v>
      </c>
      <c r="K20" s="287" t="s">
        <v>145</v>
      </c>
    </row>
    <row r="21" spans="2:12">
      <c r="B21" s="260" t="s">
        <v>405</v>
      </c>
      <c r="C21" s="259">
        <v>1940</v>
      </c>
      <c r="D21" s="260">
        <v>2414</v>
      </c>
      <c r="E21" s="261">
        <v>24.5</v>
      </c>
      <c r="F21" s="261">
        <v>24.5</v>
      </c>
      <c r="I21" s="320"/>
      <c r="J21" s="320"/>
      <c r="K21" s="319"/>
      <c r="L21" s="321"/>
    </row>
    <row r="22" spans="2:12">
      <c r="B22" s="262" t="s">
        <v>406</v>
      </c>
      <c r="C22" s="263">
        <v>573</v>
      </c>
      <c r="D22" s="263">
        <v>726</v>
      </c>
      <c r="E22" s="264">
        <v>26.7</v>
      </c>
      <c r="F22" s="264">
        <v>7.9</v>
      </c>
      <c r="I22" s="320"/>
      <c r="J22" s="320"/>
      <c r="K22" s="319"/>
      <c r="L22" s="321"/>
    </row>
    <row r="23" spans="2:12">
      <c r="B23" s="283" t="s">
        <v>407</v>
      </c>
      <c r="C23" s="263">
        <v>296</v>
      </c>
      <c r="D23" s="263">
        <v>314</v>
      </c>
      <c r="E23" s="264">
        <v>6.3</v>
      </c>
      <c r="F23" s="264">
        <v>1</v>
      </c>
      <c r="I23" s="320"/>
      <c r="J23" s="320"/>
      <c r="K23" s="319"/>
      <c r="L23" s="321"/>
    </row>
    <row r="24" spans="2:12">
      <c r="B24" s="283" t="s">
        <v>408</v>
      </c>
      <c r="C24" s="263">
        <v>277</v>
      </c>
      <c r="D24" s="263">
        <v>412</v>
      </c>
      <c r="E24" s="264">
        <v>48.6</v>
      </c>
      <c r="F24" s="264">
        <v>6.9</v>
      </c>
      <c r="I24" s="320"/>
      <c r="J24" s="320"/>
      <c r="K24" s="319"/>
      <c r="L24" s="321"/>
    </row>
    <row r="25" spans="2:12">
      <c r="B25" s="284" t="s">
        <v>409</v>
      </c>
      <c r="C25" s="263">
        <v>165</v>
      </c>
      <c r="D25" s="263">
        <v>289</v>
      </c>
      <c r="E25" s="264">
        <v>75.3</v>
      </c>
      <c r="F25" s="264">
        <v>6.4</v>
      </c>
      <c r="I25" s="320"/>
      <c r="J25" s="320"/>
      <c r="K25" s="319"/>
      <c r="L25" s="321"/>
    </row>
    <row r="26" spans="2:12">
      <c r="B26" s="262" t="s">
        <v>410</v>
      </c>
      <c r="C26" s="285">
        <v>752</v>
      </c>
      <c r="D26" s="263">
        <v>905</v>
      </c>
      <c r="E26" s="264">
        <v>20.399999999999999</v>
      </c>
      <c r="F26" s="264">
        <v>7.9</v>
      </c>
      <c r="I26" s="320"/>
      <c r="J26" s="320"/>
      <c r="K26" s="319"/>
      <c r="L26" s="321"/>
    </row>
    <row r="27" spans="2:12">
      <c r="B27" s="262" t="s">
        <v>411</v>
      </c>
      <c r="C27" s="263">
        <v>423</v>
      </c>
      <c r="D27" s="263">
        <v>557</v>
      </c>
      <c r="E27" s="264">
        <v>31.6</v>
      </c>
      <c r="F27" s="264">
        <v>6.9</v>
      </c>
      <c r="I27" s="320"/>
      <c r="J27" s="320"/>
      <c r="K27" s="319"/>
      <c r="L27" s="321"/>
    </row>
    <row r="28" spans="2:12">
      <c r="B28" s="283" t="s">
        <v>412</v>
      </c>
      <c r="C28" s="263">
        <v>261</v>
      </c>
      <c r="D28" s="263">
        <v>337</v>
      </c>
      <c r="E28" s="264">
        <v>29.3</v>
      </c>
      <c r="F28" s="264">
        <v>3.9</v>
      </c>
      <c r="I28" s="320"/>
      <c r="J28" s="320"/>
      <c r="K28" s="319"/>
      <c r="L28" s="321"/>
    </row>
    <row r="29" spans="2:12">
      <c r="B29" s="283" t="s">
        <v>413</v>
      </c>
      <c r="C29" s="263">
        <v>162</v>
      </c>
      <c r="D29" s="263">
        <v>220</v>
      </c>
      <c r="E29" s="264">
        <v>35.4</v>
      </c>
      <c r="F29" s="264">
        <v>3</v>
      </c>
      <c r="I29" s="320"/>
      <c r="J29" s="320"/>
      <c r="K29" s="319"/>
      <c r="L29" s="321"/>
    </row>
    <row r="30" spans="2:12">
      <c r="B30" s="262" t="s">
        <v>414</v>
      </c>
      <c r="C30" s="263">
        <v>189</v>
      </c>
      <c r="D30" s="263">
        <v>222</v>
      </c>
      <c r="E30" s="264">
        <v>17.399999999999999</v>
      </c>
      <c r="F30" s="264">
        <v>1.7</v>
      </c>
      <c r="I30" s="320"/>
      <c r="J30" s="320"/>
      <c r="K30" s="319"/>
      <c r="L30" s="321"/>
    </row>
    <row r="31" spans="2:12">
      <c r="B31" s="267" t="s">
        <v>110</v>
      </c>
      <c r="C31" s="286">
        <v>2.5</v>
      </c>
      <c r="D31" s="286">
        <v>3.8</v>
      </c>
      <c r="E31" s="269">
        <v>50.8</v>
      </c>
      <c r="F31" s="269">
        <v>0.1</v>
      </c>
      <c r="I31" s="320"/>
      <c r="J31" s="320"/>
      <c r="K31" s="319"/>
      <c r="L31" s="321"/>
    </row>
    <row r="32" spans="2:12">
      <c r="C32" s="263"/>
    </row>
  </sheetData>
  <customSheetViews>
    <customSheetView guid="{54FD4859-4825-49C8-AF88-E7B792413D64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</customSheetViews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autoPageBreaks="0"/>
  </sheetPr>
  <dimension ref="A1:BC114"/>
  <sheetViews>
    <sheetView zoomScale="55" zoomScaleNormal="55" workbookViewId="0">
      <pane xSplit="4" ySplit="2" topLeftCell="G74" activePane="bottomRight" state="frozen"/>
      <selection pane="topRight" activeCell="A13" sqref="A13"/>
      <selection pane="bottomLeft" activeCell="A13" sqref="A13"/>
      <selection pane="bottomRight" activeCell="Y110" sqref="Y110"/>
    </sheetView>
  </sheetViews>
  <sheetFormatPr defaultColWidth="8.42578125" defaultRowHeight="15"/>
  <cols>
    <col min="1" max="1" width="6.42578125" style="198" customWidth="1"/>
    <col min="2" max="2" width="4.42578125" style="198" customWidth="1"/>
    <col min="3" max="3" width="6.42578125" style="198" customWidth="1"/>
    <col min="4" max="4" width="3.42578125" style="198" customWidth="1"/>
    <col min="5" max="13" width="11.28515625" style="322" customWidth="1"/>
    <col min="14" max="14" width="11.28515625" style="324" customWidth="1"/>
    <col min="15" max="17" width="11.28515625" style="322" customWidth="1"/>
    <col min="18" max="18" width="12" style="322" customWidth="1"/>
    <col min="19" max="21" width="11.28515625" style="322" customWidth="1"/>
    <col min="22" max="16384" width="8.42578125" style="198"/>
  </cols>
  <sheetData>
    <row r="1" spans="1:55" s="332" customFormat="1" ht="67.5" customHeight="1">
      <c r="E1" s="521" t="s">
        <v>12</v>
      </c>
      <c r="F1" s="521"/>
      <c r="G1" s="323"/>
      <c r="H1" s="323"/>
      <c r="I1" s="323"/>
      <c r="J1" s="323"/>
      <c r="K1" s="323"/>
      <c r="L1" s="323"/>
      <c r="M1" s="323"/>
      <c r="N1" s="333"/>
      <c r="O1" s="323"/>
      <c r="P1" s="323"/>
      <c r="Q1" s="323"/>
      <c r="R1" s="323" t="s">
        <v>14</v>
      </c>
      <c r="S1" s="323"/>
      <c r="T1" s="323"/>
      <c r="U1" s="323"/>
      <c r="W1" s="334"/>
      <c r="X1" s="334"/>
      <c r="Y1" s="334"/>
      <c r="Z1" s="334"/>
      <c r="AA1" s="334"/>
      <c r="AB1" s="334"/>
      <c r="AC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R1" s="334"/>
      <c r="AS1" s="334"/>
      <c r="AT1" s="334"/>
      <c r="AU1" s="334"/>
      <c r="AV1" s="334"/>
      <c r="AW1" s="334"/>
      <c r="AX1" s="334"/>
      <c r="AZ1" s="334"/>
      <c r="BA1" s="334"/>
      <c r="BB1" s="334"/>
    </row>
    <row r="2" spans="1:55" s="335" customFormat="1" ht="65.25" customHeight="1">
      <c r="E2" s="336" t="s">
        <v>10</v>
      </c>
      <c r="F2" s="336" t="s">
        <v>15</v>
      </c>
      <c r="G2" s="336" t="s">
        <v>16</v>
      </c>
      <c r="H2" s="336" t="s">
        <v>420</v>
      </c>
      <c r="I2" s="336" t="s">
        <v>17</v>
      </c>
      <c r="J2" s="336" t="s">
        <v>18</v>
      </c>
      <c r="K2" s="336" t="s">
        <v>19</v>
      </c>
      <c r="L2" s="336" t="s">
        <v>422</v>
      </c>
      <c r="M2" s="336"/>
      <c r="O2" s="336" t="s">
        <v>20</v>
      </c>
      <c r="P2" s="336" t="s">
        <v>21</v>
      </c>
      <c r="Q2" s="336" t="s">
        <v>22</v>
      </c>
      <c r="R2" s="336" t="s">
        <v>13</v>
      </c>
      <c r="S2" s="336" t="s">
        <v>23</v>
      </c>
      <c r="T2" s="336" t="s">
        <v>24</v>
      </c>
      <c r="U2" s="336"/>
      <c r="X2" s="371" t="s">
        <v>426</v>
      </c>
      <c r="Y2" s="371" t="s">
        <v>427</v>
      </c>
      <c r="Z2" s="371" t="s">
        <v>15</v>
      </c>
      <c r="AC2" s="337"/>
      <c r="AH2" s="337"/>
      <c r="AP2" s="337"/>
      <c r="AV2" s="337"/>
      <c r="AW2" s="337"/>
      <c r="AX2" s="337"/>
      <c r="AY2" s="337"/>
      <c r="AZ2" s="337"/>
      <c r="BA2" s="337"/>
      <c r="BB2" s="337"/>
      <c r="BC2" s="337"/>
    </row>
    <row r="3" spans="1:55">
      <c r="A3" s="198">
        <v>2016</v>
      </c>
      <c r="B3" s="198">
        <v>1</v>
      </c>
      <c r="C3" s="198">
        <v>2016</v>
      </c>
      <c r="E3" s="325">
        <v>7.0000000000000007E-2</v>
      </c>
      <c r="F3" s="326">
        <v>5.5510869133839069E-3</v>
      </c>
      <c r="G3" s="326">
        <v>1.2158572245042354E-3</v>
      </c>
      <c r="H3" s="326">
        <v>2.5483227839873779E-2</v>
      </c>
      <c r="I3" s="326">
        <v>1.3768060210754829E-3</v>
      </c>
      <c r="J3" s="325"/>
      <c r="K3" s="325"/>
      <c r="N3" s="327"/>
      <c r="O3" s="326">
        <v>5.3025951414787196E-3</v>
      </c>
      <c r="P3" s="326">
        <v>2.3646511110822915E-3</v>
      </c>
      <c r="Q3" s="326">
        <v>-2.8590184217695122E-3</v>
      </c>
      <c r="R3" s="326">
        <v>-1.3543582275385749E-2</v>
      </c>
      <c r="S3" s="326">
        <v>1.425679051339581E-2</v>
      </c>
      <c r="T3" s="328">
        <v>3.8451426699273444E-5</v>
      </c>
      <c r="U3" s="329"/>
      <c r="V3" s="199"/>
      <c r="W3" s="199"/>
      <c r="X3" s="372">
        <v>2.3545592763274392E-2</v>
      </c>
      <c r="Y3" s="372">
        <v>-4.4918890736849515E-2</v>
      </c>
      <c r="Z3" s="372">
        <v>5.5510869133839069E-3</v>
      </c>
      <c r="AA3" s="199"/>
      <c r="AB3" s="199"/>
      <c r="AC3" s="21"/>
      <c r="AD3" s="199"/>
      <c r="AE3" s="199"/>
      <c r="AF3" s="199"/>
      <c r="AG3" s="199"/>
      <c r="AH3" s="21"/>
      <c r="AI3" s="199"/>
      <c r="AJ3" s="199"/>
      <c r="AK3" s="199"/>
      <c r="AL3" s="199"/>
      <c r="AM3" s="199"/>
      <c r="AN3" s="199"/>
      <c r="AO3" s="199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</row>
    <row r="4" spans="1:55">
      <c r="B4" s="198">
        <v>2</v>
      </c>
      <c r="D4" s="198">
        <v>2</v>
      </c>
      <c r="E4" s="325">
        <v>7.0000000000000007E-2</v>
      </c>
      <c r="F4" s="326">
        <v>8.482381005439743E-3</v>
      </c>
      <c r="G4" s="326">
        <v>6.5470386731893981E-3</v>
      </c>
      <c r="H4" s="326">
        <v>2.3845037179795581E-2</v>
      </c>
      <c r="I4" s="326">
        <v>4.8471808544465755E-3</v>
      </c>
      <c r="J4" s="325"/>
      <c r="K4" s="325"/>
      <c r="N4" s="327"/>
      <c r="O4" s="326">
        <v>5.3738925207355293E-3</v>
      </c>
      <c r="P4" s="326">
        <v>2.4032941911363995E-3</v>
      </c>
      <c r="Q4" s="326">
        <v>-3.9744374329464E-3</v>
      </c>
      <c r="R4" s="326">
        <v>-8.8712919482386108E-3</v>
      </c>
      <c r="S4" s="326">
        <v>1.4019744894173791E-2</v>
      </c>
      <c r="T4" s="328">
        <v>-8.6891839962828304E-4</v>
      </c>
      <c r="U4" s="329"/>
      <c r="V4" s="199"/>
      <c r="W4" s="199"/>
      <c r="X4" s="372">
        <v>2.0830342457438977E-2</v>
      </c>
      <c r="Y4" s="372">
        <v>-2.6026884639006487E-2</v>
      </c>
      <c r="Z4" s="372">
        <v>8.482381005439743E-3</v>
      </c>
      <c r="AA4" s="199"/>
      <c r="AB4" s="199"/>
      <c r="AC4" s="21"/>
      <c r="AD4" s="199"/>
      <c r="AE4" s="199"/>
      <c r="AF4" s="199"/>
      <c r="AG4" s="199"/>
      <c r="AH4" s="21"/>
      <c r="AI4" s="21"/>
      <c r="AJ4" s="199"/>
      <c r="AK4" s="199"/>
      <c r="AL4" s="199"/>
      <c r="AM4" s="199"/>
      <c r="AN4" s="199"/>
      <c r="AO4" s="199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</row>
    <row r="5" spans="1:55">
      <c r="B5" s="198">
        <v>3</v>
      </c>
      <c r="E5" s="325">
        <v>7.0000000000000007E-2</v>
      </c>
      <c r="F5" s="326">
        <v>7.681906733439936E-3</v>
      </c>
      <c r="G5" s="326">
        <v>7.0358186302668102E-3</v>
      </c>
      <c r="H5" s="326">
        <v>2.2736002366839925E-2</v>
      </c>
      <c r="I5" s="326">
        <v>4.6568446102577266E-3</v>
      </c>
      <c r="J5" s="325"/>
      <c r="K5" s="325"/>
      <c r="N5" s="327"/>
      <c r="O5" s="326">
        <v>5.485081406112223E-3</v>
      </c>
      <c r="P5" s="326">
        <v>2.4012430837442875E-3</v>
      </c>
      <c r="Q5" s="326">
        <v>-4.0249949884986966E-3</v>
      </c>
      <c r="R5" s="326">
        <v>-9.2127285621571627E-3</v>
      </c>
      <c r="S5" s="326">
        <v>1.3897846023833427E-2</v>
      </c>
      <c r="T5" s="328">
        <v>-1.2403868060087287E-3</v>
      </c>
      <c r="U5" s="329"/>
      <c r="V5" s="199"/>
      <c r="W5" s="199"/>
      <c r="X5" s="372">
        <v>2.0336002854002055E-2</v>
      </c>
      <c r="Y5" s="372">
        <v>-2.7014422860792586E-2</v>
      </c>
      <c r="Z5" s="372">
        <v>7.681906733439936E-3</v>
      </c>
      <c r="AA5" s="199"/>
      <c r="AB5" s="199"/>
      <c r="AC5" s="21"/>
      <c r="AD5" s="199"/>
      <c r="AE5" s="199"/>
      <c r="AF5" s="199"/>
      <c r="AG5" s="199"/>
      <c r="AH5" s="21"/>
      <c r="AI5" s="21"/>
      <c r="AJ5" s="199"/>
      <c r="AK5" s="199"/>
      <c r="AL5" s="199"/>
      <c r="AM5" s="199"/>
      <c r="AN5" s="199"/>
      <c r="AO5" s="199"/>
      <c r="AP5" s="21"/>
      <c r="AQ5" s="21"/>
      <c r="AR5" s="21"/>
      <c r="AS5" s="21"/>
      <c r="AT5" s="21"/>
      <c r="AU5" s="200"/>
      <c r="AV5" s="21"/>
      <c r="AW5" s="21"/>
      <c r="AX5" s="21"/>
      <c r="AY5" s="21"/>
      <c r="AZ5" s="21"/>
      <c r="BA5" s="21"/>
      <c r="BB5" s="21"/>
      <c r="BC5" s="21"/>
    </row>
    <row r="6" spans="1:55">
      <c r="B6" s="198">
        <v>4</v>
      </c>
      <c r="E6" s="325">
        <v>7.0000000000000007E-2</v>
      </c>
      <c r="F6" s="326">
        <v>1.3219773212730379E-2</v>
      </c>
      <c r="G6" s="326">
        <v>1.474949855204799E-2</v>
      </c>
      <c r="H6" s="326">
        <v>2.3586167657118517E-2</v>
      </c>
      <c r="I6" s="326">
        <v>1.0925183696447016E-2</v>
      </c>
      <c r="J6" s="325"/>
      <c r="K6" s="325"/>
      <c r="N6" s="327"/>
      <c r="O6" s="326">
        <v>5.0676694779311976E-3</v>
      </c>
      <c r="P6" s="326">
        <v>2.8758676789315159E-3</v>
      </c>
      <c r="Q6" s="326">
        <v>-4.2763812519617823E-3</v>
      </c>
      <c r="R6" s="326">
        <v>-4.1633866779099528E-3</v>
      </c>
      <c r="S6" s="326">
        <v>1.3780157358212922E-2</v>
      </c>
      <c r="T6" s="328">
        <v>-7.7966877820538909E-4</v>
      </c>
      <c r="U6" s="329"/>
      <c r="V6" s="199"/>
      <c r="W6" s="199"/>
      <c r="X6" s="372">
        <v>2.00960258366778E-2</v>
      </c>
      <c r="Y6" s="372">
        <v>-5.2756673941940502E-3</v>
      </c>
      <c r="Z6" s="372">
        <v>1.3219773212730379E-2</v>
      </c>
      <c r="AA6" s="199"/>
      <c r="AB6" s="199"/>
      <c r="AC6" s="21"/>
      <c r="AD6" s="199"/>
      <c r="AE6" s="199"/>
      <c r="AF6" s="199"/>
      <c r="AG6" s="199"/>
      <c r="AH6" s="21"/>
      <c r="AI6" s="199"/>
      <c r="AJ6" s="199"/>
      <c r="AK6" s="199"/>
      <c r="AL6" s="199"/>
      <c r="AM6" s="199"/>
      <c r="AN6" s="199"/>
      <c r="AO6" s="199"/>
      <c r="AP6" s="21"/>
      <c r="AQ6" s="21"/>
      <c r="AR6" s="21"/>
      <c r="AS6" s="21"/>
      <c r="AT6" s="21"/>
      <c r="AU6" s="200"/>
      <c r="AV6" s="21"/>
      <c r="AW6" s="21"/>
      <c r="AX6" s="21"/>
      <c r="AY6" s="21"/>
      <c r="AZ6" s="21"/>
      <c r="BA6" s="21"/>
      <c r="BB6" s="21"/>
      <c r="BC6" s="21"/>
    </row>
    <row r="7" spans="1:55">
      <c r="B7" s="198">
        <v>5</v>
      </c>
      <c r="D7" s="198">
        <v>5</v>
      </c>
      <c r="E7" s="325">
        <v>7.0000000000000007E-2</v>
      </c>
      <c r="F7" s="326">
        <v>1.3239900774362878E-2</v>
      </c>
      <c r="G7" s="326">
        <v>1.4903092551814989E-2</v>
      </c>
      <c r="H7" s="326">
        <v>2.3307980030499609E-2</v>
      </c>
      <c r="I7" s="326">
        <v>1.1265766592112314E-3</v>
      </c>
      <c r="J7" s="325"/>
      <c r="K7" s="325"/>
      <c r="N7" s="327"/>
      <c r="O7" s="326">
        <v>4.4764564726526282E-3</v>
      </c>
      <c r="P7" s="326">
        <v>2.9789998357340995E-3</v>
      </c>
      <c r="Q7" s="326">
        <v>-4.297845295338238E-3</v>
      </c>
      <c r="R7" s="326">
        <v>-4.0038744365560042E-3</v>
      </c>
      <c r="S7" s="326">
        <v>1.3888739204923468E-2</v>
      </c>
      <c r="T7" s="328">
        <v>-5.47769838305743E-4</v>
      </c>
      <c r="U7" s="329"/>
      <c r="V7" s="199"/>
      <c r="W7" s="199"/>
      <c r="X7" s="372">
        <v>1.9761531268194243E-2</v>
      </c>
      <c r="Y7" s="372">
        <v>-4.2606995808748271E-3</v>
      </c>
      <c r="Z7" s="372">
        <v>1.3239900774362878E-2</v>
      </c>
      <c r="AA7" s="199"/>
      <c r="AB7" s="199"/>
      <c r="AC7" s="21"/>
      <c r="AD7" s="199"/>
      <c r="AE7" s="199"/>
      <c r="AF7" s="199"/>
      <c r="AG7" s="199"/>
      <c r="AH7" s="21"/>
      <c r="AI7" s="21"/>
      <c r="AJ7" s="199"/>
      <c r="AK7" s="199"/>
      <c r="AL7" s="199"/>
      <c r="AM7" s="199"/>
      <c r="AN7" s="199"/>
      <c r="AO7" s="199"/>
      <c r="AP7" s="21"/>
      <c r="AQ7" s="21"/>
      <c r="AR7" s="21"/>
      <c r="AS7" s="21"/>
      <c r="AT7" s="21"/>
      <c r="AU7" s="200"/>
      <c r="AV7" s="21"/>
      <c r="AW7" s="21"/>
      <c r="AX7" s="21"/>
      <c r="AY7" s="21"/>
      <c r="AZ7" s="21"/>
      <c r="BA7" s="21"/>
      <c r="BB7" s="21"/>
      <c r="BC7" s="21"/>
    </row>
    <row r="8" spans="1:55">
      <c r="B8" s="198">
        <v>6</v>
      </c>
      <c r="E8" s="325">
        <v>7.0000000000000007E-2</v>
      </c>
      <c r="F8" s="326">
        <v>1.1566629639137238E-2</v>
      </c>
      <c r="G8" s="326">
        <v>1.1758172652038157E-2</v>
      </c>
      <c r="H8" s="326">
        <v>2.1785730287170679E-2</v>
      </c>
      <c r="I8" s="326">
        <v>-2.8284518170923478E-3</v>
      </c>
      <c r="J8" s="325"/>
      <c r="K8" s="325"/>
      <c r="N8" s="327"/>
      <c r="O8" s="326">
        <v>5.0548856913205081E-3</v>
      </c>
      <c r="P8" s="326">
        <v>3.4565796083260185E-3</v>
      </c>
      <c r="Q8" s="326">
        <v>-5.1602486877277542E-3</v>
      </c>
      <c r="R8" s="326">
        <v>-4.5449183835646932E-3</v>
      </c>
      <c r="S8" s="326">
        <v>1.3980494611136929E-2</v>
      </c>
      <c r="T8" s="328">
        <v>-2.0316554935805786E-3</v>
      </c>
      <c r="U8" s="329"/>
      <c r="V8" s="199"/>
      <c r="W8" s="199"/>
      <c r="X8" s="372">
        <v>1.7528519774052453E-2</v>
      </c>
      <c r="Y8" s="372">
        <v>-4.5854256213082589E-3</v>
      </c>
      <c r="Z8" s="372">
        <v>1.1566629639137238E-2</v>
      </c>
      <c r="AA8" s="199"/>
      <c r="AB8" s="199"/>
      <c r="AC8" s="21"/>
      <c r="AD8" s="199"/>
      <c r="AE8" s="199"/>
      <c r="AF8" s="199"/>
      <c r="AG8" s="199"/>
      <c r="AH8" s="21"/>
      <c r="AI8" s="21"/>
      <c r="AJ8" s="199"/>
      <c r="AK8" s="199"/>
      <c r="AL8" s="199"/>
      <c r="AM8" s="199"/>
      <c r="AN8" s="199"/>
      <c r="AO8" s="199"/>
      <c r="AP8" s="21"/>
      <c r="AQ8" s="21"/>
      <c r="AR8" s="21"/>
      <c r="AS8" s="21"/>
      <c r="AT8" s="21"/>
      <c r="AU8" s="200"/>
      <c r="AV8" s="21"/>
      <c r="AW8" s="21"/>
      <c r="AX8" s="21"/>
      <c r="AY8" s="21"/>
      <c r="AZ8" s="21"/>
      <c r="BA8" s="21"/>
      <c r="BB8" s="21"/>
      <c r="BC8" s="21"/>
    </row>
    <row r="9" spans="1:55">
      <c r="B9" s="198">
        <v>7</v>
      </c>
      <c r="E9" s="325">
        <v>7.0000000000000007E-2</v>
      </c>
      <c r="F9" s="326">
        <v>1.4936131532886865E-2</v>
      </c>
      <c r="G9" s="326">
        <v>1.6280499561848405E-2</v>
      </c>
      <c r="H9" s="326">
        <v>2.5848244845356527E-2</v>
      </c>
      <c r="I9" s="326">
        <v>7.7301535193297077E-4</v>
      </c>
      <c r="J9" s="325"/>
      <c r="K9" s="325"/>
      <c r="N9" s="327"/>
      <c r="O9" s="326">
        <v>6.9927098358059684E-3</v>
      </c>
      <c r="P9" s="326">
        <v>3.7472116594909734E-3</v>
      </c>
      <c r="Q9" s="326">
        <v>-5.1356527203555409E-3</v>
      </c>
      <c r="R9" s="326">
        <v>-4.5393709034928127E-3</v>
      </c>
      <c r="S9" s="326">
        <v>1.46262022124246E-2</v>
      </c>
      <c r="T9" s="328">
        <v>-1.5575299138061386E-3</v>
      </c>
      <c r="U9" s="329"/>
      <c r="V9" s="199"/>
      <c r="W9" s="199"/>
      <c r="X9" s="372">
        <v>2.1660660497929696E-2</v>
      </c>
      <c r="Y9" s="372">
        <v>-3.4892098185800302E-3</v>
      </c>
      <c r="Z9" s="372">
        <v>1.4936131532886865E-2</v>
      </c>
      <c r="AA9" s="199"/>
      <c r="AB9" s="199"/>
      <c r="AC9" s="21"/>
      <c r="AD9" s="199"/>
      <c r="AE9" s="199"/>
      <c r="AF9" s="199"/>
      <c r="AG9" s="199"/>
      <c r="AH9" s="21"/>
      <c r="AI9" s="199"/>
      <c r="AJ9" s="199"/>
      <c r="AK9" s="199"/>
      <c r="AL9" s="199"/>
      <c r="AM9" s="199"/>
      <c r="AN9" s="199"/>
      <c r="AO9" s="199"/>
      <c r="AP9" s="21"/>
      <c r="AQ9" s="21"/>
      <c r="AR9" s="21"/>
      <c r="AS9" s="21"/>
      <c r="AT9" s="21"/>
      <c r="AU9" s="200"/>
      <c r="AV9" s="21"/>
      <c r="AW9" s="21"/>
      <c r="AX9" s="21"/>
      <c r="AY9" s="21"/>
      <c r="AZ9" s="21"/>
      <c r="BA9" s="21"/>
      <c r="BB9" s="21"/>
      <c r="BC9" s="21"/>
    </row>
    <row r="10" spans="1:55">
      <c r="B10" s="198">
        <v>8</v>
      </c>
      <c r="D10" s="198">
        <v>8</v>
      </c>
      <c r="E10" s="325">
        <v>7.0000000000000007E-2</v>
      </c>
      <c r="F10" s="326">
        <v>-1.3660961600922006E-3</v>
      </c>
      <c r="G10" s="326">
        <v>-2.7702163872037611E-3</v>
      </c>
      <c r="H10" s="326">
        <v>1.0631650326094588E-2</v>
      </c>
      <c r="I10" s="326">
        <v>-7.4661666194616449E-3</v>
      </c>
      <c r="J10" s="325"/>
      <c r="K10" s="325"/>
      <c r="N10" s="327"/>
      <c r="O10" s="326">
        <v>6.0201761306147615E-3</v>
      </c>
      <c r="P10" s="326">
        <v>6.1324621707605149E-4</v>
      </c>
      <c r="Q10" s="326">
        <v>-5.1426902199296944E-3</v>
      </c>
      <c r="R10" s="326">
        <v>-8.026967550363891E-3</v>
      </c>
      <c r="S10" s="326">
        <v>5.4203611115316262E-3</v>
      </c>
      <c r="T10" s="328">
        <v>-7.1595063807245189E-4</v>
      </c>
      <c r="U10" s="329"/>
      <c r="V10" s="199"/>
      <c r="W10" s="199"/>
      <c r="X10" s="372">
        <v>8.7141532846470859E-3</v>
      </c>
      <c r="Y10" s="372">
        <v>-2.9874287924751552E-2</v>
      </c>
      <c r="Z10" s="372">
        <v>-1.3660961600922006E-3</v>
      </c>
      <c r="AA10" s="199"/>
      <c r="AB10" s="199"/>
      <c r="AC10" s="21"/>
      <c r="AD10" s="199"/>
      <c r="AE10" s="199"/>
      <c r="AF10" s="199"/>
      <c r="AG10" s="199"/>
      <c r="AH10" s="21"/>
      <c r="AI10" s="21"/>
      <c r="AJ10" s="199"/>
      <c r="AK10" s="199"/>
      <c r="AL10" s="199"/>
      <c r="AM10" s="199"/>
      <c r="AN10" s="199"/>
      <c r="AO10" s="199"/>
      <c r="AP10" s="21"/>
      <c r="AQ10" s="21"/>
      <c r="AR10" s="21"/>
      <c r="AS10" s="21"/>
      <c r="AT10" s="21"/>
      <c r="AU10" s="200"/>
      <c r="AV10" s="21"/>
      <c r="AW10" s="21"/>
      <c r="AX10" s="21"/>
      <c r="AY10" s="21"/>
      <c r="AZ10" s="21"/>
      <c r="BA10" s="21"/>
      <c r="BB10" s="21"/>
      <c r="BC10" s="21"/>
    </row>
    <row r="11" spans="1:55">
      <c r="B11" s="198">
        <v>9</v>
      </c>
      <c r="E11" s="325">
        <v>7.0000000000000007E-2</v>
      </c>
      <c r="F11" s="326">
        <v>-4.5673240520105463E-4</v>
      </c>
      <c r="G11" s="326">
        <v>-2.4514826692259017E-3</v>
      </c>
      <c r="H11" s="326">
        <v>8.1976726854990911E-3</v>
      </c>
      <c r="I11" s="326">
        <v>-5.28969724342776E-3</v>
      </c>
      <c r="J11" s="325"/>
      <c r="K11" s="325"/>
      <c r="N11" s="327"/>
      <c r="O11" s="326">
        <v>7.6415501783562547E-3</v>
      </c>
      <c r="P11" s="326">
        <v>6.3412065390757539E-4</v>
      </c>
      <c r="Q11" s="326">
        <v>-5.4086600438505187E-3</v>
      </c>
      <c r="R11" s="326">
        <v>-6.0143361674998303E-3</v>
      </c>
      <c r="S11" s="326">
        <v>4.7784339788059212E-3</v>
      </c>
      <c r="T11" s="328">
        <v>-2.6037073301588155E-3</v>
      </c>
      <c r="U11" s="329"/>
      <c r="V11" s="199"/>
      <c r="W11" s="199"/>
      <c r="X11" s="372">
        <v>6.9913527084675131E-3</v>
      </c>
      <c r="Y11" s="372">
        <v>-2.2268850010060404E-2</v>
      </c>
      <c r="Z11" s="372">
        <v>-4.5673240520105463E-4</v>
      </c>
      <c r="AA11" s="199"/>
      <c r="AB11" s="199"/>
      <c r="AC11" s="21"/>
      <c r="AD11" s="199"/>
      <c r="AE11" s="199"/>
      <c r="AF11" s="199"/>
      <c r="AG11" s="199"/>
      <c r="AH11" s="21"/>
      <c r="AI11" s="21"/>
      <c r="AJ11" s="199"/>
      <c r="AK11" s="199"/>
      <c r="AL11" s="199"/>
      <c r="AM11" s="199"/>
      <c r="AN11" s="199"/>
      <c r="AO11" s="199"/>
      <c r="AP11" s="21"/>
      <c r="AQ11" s="21"/>
      <c r="AR11" s="21"/>
      <c r="AS11" s="21"/>
      <c r="AT11" s="21"/>
      <c r="AU11" s="200"/>
      <c r="AV11" s="21"/>
      <c r="AW11" s="21"/>
      <c r="AX11" s="21"/>
      <c r="AY11" s="21"/>
      <c r="AZ11" s="21"/>
      <c r="BA11" s="21"/>
      <c r="BB11" s="21"/>
      <c r="BC11" s="21"/>
    </row>
    <row r="12" spans="1:55">
      <c r="B12" s="198">
        <v>10</v>
      </c>
      <c r="E12" s="325">
        <v>7.0000000000000007E-2</v>
      </c>
      <c r="F12" s="326">
        <v>-1.7605695498574825E-3</v>
      </c>
      <c r="G12" s="326">
        <v>-6.1018771022575136E-3</v>
      </c>
      <c r="H12" s="326">
        <v>5.77020379809845E-3</v>
      </c>
      <c r="I12" s="326">
        <v>-6.1789818102608862E-3</v>
      </c>
      <c r="J12" s="325"/>
      <c r="K12" s="325"/>
      <c r="N12" s="327"/>
      <c r="O12" s="326">
        <v>5.2911540085677257E-3</v>
      </c>
      <c r="P12" s="326">
        <v>1.4317925065902767E-5</v>
      </c>
      <c r="Q12" s="326">
        <v>-5.2137493680366994E-3</v>
      </c>
      <c r="R12" s="326">
        <v>-5.2789586173901107E-3</v>
      </c>
      <c r="S12" s="326">
        <v>4.9557503198424053E-3</v>
      </c>
      <c r="T12" s="328">
        <v>-2.0935185663987937E-3</v>
      </c>
      <c r="U12" s="329"/>
      <c r="V12" s="199"/>
      <c r="W12" s="199"/>
      <c r="X12" s="372">
        <v>5.0225458777728438E-3</v>
      </c>
      <c r="Y12" s="372">
        <v>-2.2172716548773952E-2</v>
      </c>
      <c r="Z12" s="372">
        <v>-1.7605695498574825E-3</v>
      </c>
      <c r="AA12" s="199"/>
      <c r="AB12" s="199"/>
      <c r="AC12" s="21"/>
      <c r="AD12" s="199"/>
      <c r="AE12" s="199"/>
      <c r="AF12" s="199"/>
      <c r="AG12" s="199"/>
      <c r="AH12" s="21"/>
      <c r="AI12" s="199"/>
      <c r="AJ12" s="199"/>
      <c r="AK12" s="199"/>
      <c r="AL12" s="199"/>
      <c r="AM12" s="199"/>
      <c r="AN12" s="199"/>
      <c r="AO12" s="199"/>
      <c r="AP12" s="21"/>
      <c r="AQ12" s="21"/>
      <c r="AR12" s="21"/>
      <c r="AS12" s="21"/>
      <c r="AT12" s="21"/>
      <c r="AU12" s="200"/>
      <c r="AV12" s="21"/>
      <c r="AW12" s="21"/>
      <c r="AX12" s="21"/>
      <c r="AY12" s="21"/>
      <c r="AZ12" s="21"/>
      <c r="BA12" s="21"/>
      <c r="BB12" s="21"/>
      <c r="BC12" s="21"/>
    </row>
    <row r="13" spans="1:55">
      <c r="B13" s="198">
        <v>11</v>
      </c>
      <c r="D13" s="198">
        <v>11</v>
      </c>
      <c r="E13" s="325">
        <v>7.0000000000000007E-2</v>
      </c>
      <c r="F13" s="326">
        <v>5.3390652517035786E-3</v>
      </c>
      <c r="G13" s="326">
        <v>3.8918594345971336E-4</v>
      </c>
      <c r="H13" s="326">
        <v>1.0247257143145116E-2</v>
      </c>
      <c r="I13" s="326">
        <v>4.9831525556138789E-3</v>
      </c>
      <c r="J13" s="325"/>
      <c r="K13" s="325"/>
      <c r="N13" s="327"/>
      <c r="O13" s="326">
        <v>5.5395918474793132E-3</v>
      </c>
      <c r="P13" s="326">
        <v>2.3240635192864955E-5</v>
      </c>
      <c r="Q13" s="326">
        <v>-4.9127289072623571E-3</v>
      </c>
      <c r="R13" s="326">
        <v>-1.6043555602866394E-3</v>
      </c>
      <c r="S13" s="326">
        <v>4.603628029714639E-3</v>
      </c>
      <c r="T13" s="328">
        <v>8.618541878612616E-4</v>
      </c>
      <c r="U13" s="329"/>
      <c r="V13" s="199"/>
      <c r="W13" s="199"/>
      <c r="X13" s="372">
        <v>9.2821229814201711E-3</v>
      </c>
      <c r="Y13" s="372">
        <v>-6.7590543137578951E-3</v>
      </c>
      <c r="Z13" s="372">
        <v>5.3390652517035786E-3</v>
      </c>
      <c r="AA13" s="199"/>
      <c r="AB13" s="199"/>
      <c r="AC13" s="21"/>
      <c r="AD13" s="199"/>
      <c r="AE13" s="199"/>
      <c r="AF13" s="199"/>
      <c r="AG13" s="199"/>
      <c r="AH13" s="21"/>
      <c r="AI13" s="21"/>
      <c r="AJ13" s="199"/>
      <c r="AK13" s="199"/>
      <c r="AL13" s="199"/>
      <c r="AM13" s="199"/>
      <c r="AN13" s="199"/>
      <c r="AO13" s="199"/>
      <c r="AP13" s="21"/>
      <c r="AQ13" s="21"/>
      <c r="AR13" s="21"/>
      <c r="AS13" s="21"/>
      <c r="AT13" s="21"/>
      <c r="AU13" s="200"/>
      <c r="AV13" s="21"/>
      <c r="AW13" s="21"/>
      <c r="AX13" s="21"/>
      <c r="AY13" s="21"/>
      <c r="AZ13" s="21"/>
      <c r="BA13" s="21"/>
      <c r="BB13" s="21"/>
      <c r="BC13" s="21"/>
    </row>
    <row r="14" spans="1:55">
      <c r="B14" s="198">
        <v>12</v>
      </c>
      <c r="E14" s="325">
        <v>7.0000000000000007E-2</v>
      </c>
      <c r="F14" s="326">
        <v>1.2653228356908741E-2</v>
      </c>
      <c r="G14" s="326">
        <v>7.9910032335936965E-3</v>
      </c>
      <c r="H14" s="326">
        <v>1.3847036081796382E-2</v>
      </c>
      <c r="I14" s="326">
        <v>5.8265419023879605E-3</v>
      </c>
      <c r="J14" s="325"/>
      <c r="K14" s="325"/>
      <c r="N14" s="327"/>
      <c r="O14" s="326">
        <v>4.6986691268620148E-3</v>
      </c>
      <c r="P14" s="326">
        <v>1.0715099692372413E-3</v>
      </c>
      <c r="Q14" s="326">
        <v>-4.3568857211963401E-3</v>
      </c>
      <c r="R14" s="326">
        <v>2.8262478313160564E-3</v>
      </c>
      <c r="S14" s="326">
        <v>4.7124325483491724E-3</v>
      </c>
      <c r="T14" s="328">
        <v>2.6496188240905465E-3</v>
      </c>
      <c r="U14" s="329"/>
      <c r="V14" s="199"/>
      <c r="W14" s="199"/>
      <c r="X14" s="372">
        <v>1.1367524839012599E-2</v>
      </c>
      <c r="Y14" s="372">
        <v>1.6625432690692277E-2</v>
      </c>
      <c r="Z14" s="372">
        <v>1.2653228356908741E-2</v>
      </c>
      <c r="AA14" s="199"/>
      <c r="AB14" s="199"/>
      <c r="AC14" s="21"/>
      <c r="AD14" s="199"/>
      <c r="AE14" s="199"/>
      <c r="AF14" s="199"/>
      <c r="AG14" s="199"/>
      <c r="AH14" s="21"/>
      <c r="AI14" s="21"/>
      <c r="AJ14" s="199"/>
      <c r="AK14" s="199"/>
      <c r="AL14" s="199"/>
      <c r="AM14" s="199"/>
      <c r="AN14" s="199"/>
      <c r="AO14" s="199"/>
      <c r="AP14" s="21"/>
      <c r="AQ14" s="21"/>
      <c r="AR14" s="21"/>
      <c r="AS14" s="21"/>
      <c r="AT14" s="21"/>
      <c r="AU14" s="200"/>
      <c r="AV14" s="21"/>
      <c r="AW14" s="21"/>
      <c r="AX14" s="21"/>
      <c r="AY14" s="21"/>
      <c r="AZ14" s="21"/>
      <c r="BA14" s="21"/>
      <c r="BB14" s="21"/>
      <c r="BC14" s="21"/>
    </row>
    <row r="15" spans="1:55">
      <c r="A15" s="198">
        <v>2017</v>
      </c>
      <c r="B15" s="198">
        <v>1</v>
      </c>
      <c r="C15" s="198">
        <v>2017</v>
      </c>
      <c r="E15" s="325"/>
      <c r="F15" s="326">
        <v>2.097169228191631E-2</v>
      </c>
      <c r="G15" s="326">
        <v>1.7340436536796844E-2</v>
      </c>
      <c r="H15" s="326">
        <v>2.0879800929565651E-2</v>
      </c>
      <c r="I15" s="326">
        <v>9.6026395077681848E-3</v>
      </c>
      <c r="J15" s="325"/>
      <c r="K15" s="325"/>
      <c r="L15" s="325">
        <v>0.08</v>
      </c>
      <c r="N15" s="327"/>
      <c r="O15" s="326">
        <v>7.8083476026840565E-3</v>
      </c>
      <c r="P15" s="326">
        <v>1.9141462788442856E-3</v>
      </c>
      <c r="Q15" s="326">
        <v>-2.0845201848278963E-3</v>
      </c>
      <c r="R15" s="326">
        <v>4.4511873350324832E-3</v>
      </c>
      <c r="S15" s="326">
        <v>5.0582274814775343E-3</v>
      </c>
      <c r="T15" s="328">
        <v>3.1346894460757106E-3</v>
      </c>
      <c r="U15" s="329"/>
      <c r="V15" s="199"/>
      <c r="W15" s="199"/>
      <c r="X15" s="372">
        <v>1.9106838739823218E-2</v>
      </c>
      <c r="Y15" s="372">
        <v>2.6577069637565787E-2</v>
      </c>
      <c r="Z15" s="372">
        <v>2.097169228191631E-2</v>
      </c>
      <c r="AA15" s="199"/>
      <c r="AB15" s="199"/>
      <c r="AC15" s="21"/>
      <c r="AD15" s="199"/>
      <c r="AE15" s="199"/>
      <c r="AF15" s="199"/>
      <c r="AG15" s="199"/>
      <c r="AH15" s="21"/>
      <c r="AI15" s="199"/>
      <c r="AJ15" s="199"/>
      <c r="AK15" s="199"/>
      <c r="AL15" s="199"/>
      <c r="AM15" s="199"/>
      <c r="AN15" s="199"/>
      <c r="AO15" s="199"/>
      <c r="AP15" s="21"/>
      <c r="AQ15" s="21"/>
      <c r="AR15" s="21"/>
      <c r="AS15" s="21"/>
      <c r="AT15" s="21"/>
      <c r="AU15" s="200"/>
      <c r="AV15" s="21"/>
      <c r="AW15" s="21"/>
      <c r="AX15" s="21"/>
      <c r="AY15" s="21"/>
      <c r="AZ15" s="21"/>
      <c r="BA15" s="21"/>
      <c r="BB15" s="21"/>
    </row>
    <row r="16" spans="1:55">
      <c r="B16" s="198">
        <v>2</v>
      </c>
      <c r="D16" s="198">
        <v>2</v>
      </c>
      <c r="E16" s="325"/>
      <c r="F16" s="326">
        <v>2.4028811192465804E-2</v>
      </c>
      <c r="G16" s="326">
        <v>1.8098960597539682E-2</v>
      </c>
      <c r="H16" s="326">
        <v>2.4221490231605358E-2</v>
      </c>
      <c r="I16" s="326">
        <v>7.8560177713022927E-3</v>
      </c>
      <c r="J16" s="325"/>
      <c r="K16" s="325"/>
      <c r="L16" s="325">
        <v>0.08</v>
      </c>
      <c r="N16" s="327"/>
      <c r="O16" s="326">
        <v>6.1418575436335077E-3</v>
      </c>
      <c r="P16" s="326">
        <v>1.8895209204212271E-3</v>
      </c>
      <c r="Q16" s="326">
        <v>8.1246540987503924E-4</v>
      </c>
      <c r="R16" s="326">
        <v>5.3265127604274938E-3</v>
      </c>
      <c r="S16" s="326">
        <v>6.1564356682602111E-3</v>
      </c>
      <c r="T16" s="328">
        <v>3.4839364086432529E-3</v>
      </c>
      <c r="U16" s="329"/>
      <c r="V16" s="199"/>
      <c r="W16" s="199"/>
      <c r="X16" s="372">
        <v>2.2132861027247319E-2</v>
      </c>
      <c r="Y16" s="372">
        <v>2.9582403201529495E-2</v>
      </c>
      <c r="Z16" s="372">
        <v>2.4028811192465804E-2</v>
      </c>
      <c r="AA16" s="199"/>
      <c r="AB16" s="199"/>
      <c r="AC16" s="21"/>
      <c r="AD16" s="199"/>
      <c r="AE16" s="199"/>
      <c r="AF16" s="199"/>
      <c r="AG16" s="199"/>
      <c r="AH16" s="21"/>
      <c r="AI16" s="21"/>
      <c r="AJ16" s="199"/>
      <c r="AK16" s="199"/>
      <c r="AL16" s="199"/>
      <c r="AM16" s="199"/>
      <c r="AN16" s="199"/>
      <c r="AO16" s="199"/>
      <c r="AP16" s="21"/>
      <c r="AQ16" s="21"/>
      <c r="AR16" s="21"/>
      <c r="AS16" s="21"/>
      <c r="AT16" s="21"/>
      <c r="AU16" s="200"/>
      <c r="AV16" s="21"/>
      <c r="AW16" s="21"/>
      <c r="AX16" s="21"/>
      <c r="AY16" s="21"/>
      <c r="AZ16" s="21"/>
      <c r="BA16" s="21"/>
      <c r="BB16" s="21"/>
      <c r="BC16" s="21"/>
    </row>
    <row r="17" spans="1:55">
      <c r="B17" s="198">
        <v>3</v>
      </c>
      <c r="E17" s="325"/>
      <c r="F17" s="326">
        <v>3.1315432238478991E-2</v>
      </c>
      <c r="G17" s="326">
        <v>2.9900489882909831E-2</v>
      </c>
      <c r="H17" s="326">
        <v>3.0843034023661176E-2</v>
      </c>
      <c r="I17" s="326">
        <v>1.1805621703192992E-2</v>
      </c>
      <c r="J17" s="325"/>
      <c r="K17" s="325"/>
      <c r="L17" s="325">
        <v>0.08</v>
      </c>
      <c r="N17" s="327"/>
      <c r="O17" s="326">
        <v>9.9674188763370867E-3</v>
      </c>
      <c r="P17" s="326">
        <v>2.3120310434665424E-3</v>
      </c>
      <c r="Q17" s="326">
        <v>1.4936330030295576E-3</v>
      </c>
      <c r="R17" s="326">
        <v>6.9548908636178457E-3</v>
      </c>
      <c r="S17" s="326">
        <v>5.9985286276566727E-3</v>
      </c>
      <c r="T17" s="328">
        <v>4.3980785755250223E-3</v>
      </c>
      <c r="U17" s="329"/>
      <c r="V17" s="199"/>
      <c r="W17" s="199"/>
      <c r="X17" s="372">
        <v>2.9170996377765324E-2</v>
      </c>
      <c r="Y17" s="372">
        <v>3.7481414561501447E-2</v>
      </c>
      <c r="Z17" s="372">
        <v>3.1315432238478991E-2</v>
      </c>
      <c r="AA17" s="199"/>
      <c r="AB17" s="199"/>
      <c r="AC17" s="21"/>
      <c r="AD17" s="199"/>
      <c r="AE17" s="199"/>
      <c r="AF17" s="199"/>
      <c r="AG17" s="199"/>
      <c r="AH17" s="21"/>
      <c r="AI17" s="21"/>
      <c r="AJ17" s="199"/>
      <c r="AK17" s="199"/>
      <c r="AL17" s="199"/>
      <c r="AM17" s="199"/>
      <c r="AN17" s="199"/>
      <c r="AO17" s="199"/>
      <c r="AP17" s="21"/>
      <c r="AQ17" s="21"/>
      <c r="AR17" s="21"/>
      <c r="AS17" s="21"/>
      <c r="AT17" s="200"/>
      <c r="AU17" s="200"/>
      <c r="AV17" s="21"/>
      <c r="AW17" s="21"/>
      <c r="AX17" s="21"/>
      <c r="AY17" s="21"/>
      <c r="AZ17" s="21"/>
      <c r="BA17" s="21"/>
      <c r="BB17" s="21"/>
      <c r="BC17" s="21"/>
    </row>
    <row r="18" spans="1:55">
      <c r="B18" s="198">
        <v>4</v>
      </c>
      <c r="E18" s="325"/>
      <c r="F18" s="326">
        <v>3.2410893501506832E-2</v>
      </c>
      <c r="G18" s="326">
        <v>3.2294828047662261E-2</v>
      </c>
      <c r="H18" s="326">
        <v>3.7284794074001981E-2</v>
      </c>
      <c r="I18" s="326">
        <v>1.1998986476799978E-2</v>
      </c>
      <c r="J18" s="325"/>
      <c r="K18" s="325"/>
      <c r="L18" s="325">
        <v>0.08</v>
      </c>
      <c r="N18" s="327"/>
      <c r="O18" s="326">
        <v>1.483740364679738E-2</v>
      </c>
      <c r="P18" s="326">
        <v>1.8768360451792126E-3</v>
      </c>
      <c r="Q18" s="326">
        <v>1.8191506496097671E-3</v>
      </c>
      <c r="R18" s="326">
        <v>2.952651637557565E-3</v>
      </c>
      <c r="S18" s="326">
        <v>7.0205851191193699E-3</v>
      </c>
      <c r="T18" s="328">
        <v>4.0723946424030587E-3</v>
      </c>
      <c r="U18" s="329"/>
      <c r="V18" s="199"/>
      <c r="W18" s="199"/>
      <c r="X18" s="372">
        <v>3.7317763726019582E-2</v>
      </c>
      <c r="Y18" s="372">
        <v>1.8875971914734002E-2</v>
      </c>
      <c r="Z18" s="372">
        <v>3.2410893501506832E-2</v>
      </c>
      <c r="AA18" s="199"/>
      <c r="AB18" s="199"/>
      <c r="AC18" s="21"/>
      <c r="AD18" s="199"/>
      <c r="AE18" s="199"/>
      <c r="AF18" s="199"/>
      <c r="AG18" s="199"/>
      <c r="AH18" s="21"/>
      <c r="AI18" s="199"/>
      <c r="AJ18" s="199"/>
      <c r="AK18" s="199"/>
      <c r="AL18" s="199"/>
      <c r="AM18" s="199"/>
      <c r="AN18" s="199"/>
      <c r="AO18" s="199"/>
      <c r="AP18" s="21"/>
      <c r="AQ18" s="21"/>
      <c r="AR18" s="21"/>
      <c r="AS18" s="21"/>
      <c r="AT18" s="200"/>
      <c r="AU18" s="200"/>
      <c r="AV18" s="21"/>
      <c r="AW18" s="21"/>
      <c r="AX18" s="21"/>
      <c r="AY18" s="21"/>
      <c r="AZ18" s="21"/>
      <c r="BA18" s="21"/>
      <c r="BB18" s="21"/>
      <c r="BC18" s="21"/>
    </row>
    <row r="19" spans="1:55">
      <c r="B19" s="198">
        <v>5</v>
      </c>
      <c r="D19" s="198">
        <v>5</v>
      </c>
      <c r="E19" s="325"/>
      <c r="F19" s="326">
        <v>3.6444371516512586E-2</v>
      </c>
      <c r="G19" s="326">
        <v>3.8397964095147064E-2</v>
      </c>
      <c r="H19" s="326">
        <v>4.1345113189546812E-2</v>
      </c>
      <c r="I19" s="326">
        <v>5.0378314344274866E-3</v>
      </c>
      <c r="J19" s="325"/>
      <c r="K19" s="325"/>
      <c r="L19" s="325">
        <v>0.08</v>
      </c>
      <c r="N19" s="327"/>
      <c r="O19" s="326">
        <v>1.8357135306426037E-2</v>
      </c>
      <c r="P19" s="326">
        <v>1.5620270921665666E-3</v>
      </c>
      <c r="Q19" s="326">
        <v>1.8704410094641541E-3</v>
      </c>
      <c r="R19" s="326">
        <v>3.853050926000173E-3</v>
      </c>
      <c r="S19" s="326">
        <v>6.6515283853073887E-3</v>
      </c>
      <c r="T19" s="328">
        <v>4.3075665584547769E-3</v>
      </c>
      <c r="U19" s="329"/>
      <c r="V19" s="199"/>
      <c r="W19" s="199"/>
      <c r="X19" s="372">
        <v>4.2005116051736291E-2</v>
      </c>
      <c r="Y19" s="372">
        <v>2.116228412556409E-2</v>
      </c>
      <c r="Z19" s="372">
        <v>3.6444371516512586E-2</v>
      </c>
      <c r="AA19" s="199"/>
      <c r="AB19" s="199"/>
      <c r="AC19" s="21"/>
      <c r="AD19" s="199"/>
      <c r="AE19" s="199"/>
      <c r="AF19" s="199"/>
      <c r="AG19" s="199"/>
      <c r="AH19" s="21"/>
      <c r="AI19" s="21"/>
      <c r="AJ19" s="199"/>
      <c r="AK19" s="199"/>
      <c r="AL19" s="199"/>
      <c r="AM19" s="199"/>
      <c r="AN19" s="199"/>
      <c r="AO19" s="199"/>
      <c r="AP19" s="21"/>
      <c r="AQ19" s="21"/>
      <c r="AR19" s="21"/>
      <c r="AS19" s="21"/>
      <c r="AT19" s="200"/>
      <c r="AU19" s="200"/>
      <c r="AV19" s="21"/>
      <c r="AW19" s="21"/>
      <c r="AX19" s="21"/>
      <c r="AY19" s="21"/>
      <c r="AZ19" s="21"/>
      <c r="BA19" s="21"/>
      <c r="BB19" s="21"/>
      <c r="BC19" s="21"/>
    </row>
    <row r="20" spans="1:55">
      <c r="B20" s="198">
        <v>6</v>
      </c>
      <c r="E20" s="325"/>
      <c r="F20" s="326">
        <v>3.4005287185920219E-2</v>
      </c>
      <c r="G20" s="326">
        <v>3.5341620592448164E-2</v>
      </c>
      <c r="H20" s="326">
        <v>4.2436391784211214E-2</v>
      </c>
      <c r="I20" s="326">
        <v>-5.1751146626115574E-3</v>
      </c>
      <c r="J20" s="325"/>
      <c r="K20" s="325"/>
      <c r="L20" s="325">
        <v>0.08</v>
      </c>
      <c r="N20" s="327"/>
      <c r="O20" s="326">
        <v>1.8968074343803293E-2</v>
      </c>
      <c r="P20" s="326">
        <v>1.3559525670379441E-3</v>
      </c>
      <c r="Q20" s="326">
        <v>2.7151036133969395E-3</v>
      </c>
      <c r="R20" s="326">
        <v>3.6056214826789154E-4</v>
      </c>
      <c r="S20" s="326">
        <v>6.534413062736855E-3</v>
      </c>
      <c r="T20" s="328">
        <v>4.5504119360472292E-3</v>
      </c>
      <c r="U20" s="329"/>
      <c r="V20" s="199"/>
      <c r="W20" s="199"/>
      <c r="X20" s="372">
        <v>4.3879789223708832E-2</v>
      </c>
      <c r="Y20" s="372">
        <v>6.6587952279575369E-3</v>
      </c>
      <c r="Z20" s="372">
        <v>3.4005287185920219E-2</v>
      </c>
      <c r="AA20" s="199"/>
      <c r="AB20" s="199"/>
      <c r="AC20" s="21"/>
      <c r="AD20" s="199"/>
      <c r="AE20" s="199"/>
      <c r="AF20" s="199"/>
      <c r="AG20" s="199"/>
      <c r="AH20" s="21"/>
      <c r="AI20" s="21"/>
      <c r="AJ20" s="199"/>
      <c r="AK20" s="199"/>
      <c r="AL20" s="199"/>
      <c r="AM20" s="199"/>
      <c r="AN20" s="199"/>
      <c r="AO20" s="199"/>
      <c r="AP20" s="21"/>
      <c r="AQ20" s="21"/>
      <c r="AR20" s="21"/>
      <c r="AS20" s="21"/>
      <c r="AT20" s="200"/>
      <c r="AU20" s="200"/>
      <c r="AV20" s="21"/>
      <c r="AW20" s="21"/>
      <c r="AX20" s="21"/>
      <c r="AY20" s="21"/>
      <c r="AZ20" s="21"/>
      <c r="BA20" s="21"/>
      <c r="BB20" s="21"/>
      <c r="BC20" s="21"/>
    </row>
    <row r="21" spans="1:55">
      <c r="B21" s="198">
        <v>7</v>
      </c>
      <c r="E21" s="325"/>
      <c r="F21" s="326">
        <v>3.3614351195006664E-2</v>
      </c>
      <c r="G21" s="326">
        <v>3.3456207295756268E-2</v>
      </c>
      <c r="H21" s="326">
        <v>3.8845358781213868E-2</v>
      </c>
      <c r="I21" s="326">
        <v>3.9464379495468549E-4</v>
      </c>
      <c r="J21" s="325"/>
      <c r="K21" s="325"/>
      <c r="L21" s="325">
        <v>0.08</v>
      </c>
      <c r="N21" s="327"/>
      <c r="O21" s="326">
        <v>1.7189560087944755E-2</v>
      </c>
      <c r="P21" s="326">
        <v>1.5615943734079523E-3</v>
      </c>
      <c r="Q21" s="326">
        <v>2.7565944331064038E-3</v>
      </c>
      <c r="R21" s="326">
        <v>2.6727736560238583E-3</v>
      </c>
      <c r="S21" s="326">
        <v>5.7033276201759169E-3</v>
      </c>
      <c r="T21" s="328">
        <v>4.0924213575121819E-3</v>
      </c>
      <c r="V21" s="199"/>
      <c r="W21" s="199"/>
      <c r="X21" s="372">
        <v>3.9606167010494797E-2</v>
      </c>
      <c r="Y21" s="372">
        <v>1.6782309657281225E-2</v>
      </c>
      <c r="Z21" s="372">
        <v>3.3614351195006664E-2</v>
      </c>
      <c r="AA21" s="199"/>
      <c r="AB21" s="199"/>
      <c r="AC21" s="21"/>
      <c r="AD21" s="199"/>
      <c r="AE21" s="199"/>
      <c r="AF21" s="199"/>
      <c r="AG21" s="199"/>
      <c r="AH21" s="21"/>
      <c r="AI21" s="199"/>
      <c r="AJ21" s="199"/>
      <c r="AK21" s="199"/>
      <c r="AL21" s="199"/>
      <c r="AM21" s="199"/>
      <c r="AN21" s="199"/>
      <c r="AO21" s="199"/>
      <c r="AP21" s="21"/>
      <c r="AQ21" s="21"/>
      <c r="AR21" s="21"/>
      <c r="AS21" s="21"/>
      <c r="AT21" s="200"/>
      <c r="AU21" s="200"/>
      <c r="AV21" s="21"/>
      <c r="AW21" s="21"/>
      <c r="AX21" s="21"/>
      <c r="AY21" s="21"/>
      <c r="AZ21" s="21"/>
      <c r="BA21" s="21"/>
      <c r="BB21" s="21"/>
      <c r="BC21" s="21"/>
    </row>
    <row r="22" spans="1:55">
      <c r="B22" s="198">
        <v>8</v>
      </c>
      <c r="D22" s="198">
        <v>8</v>
      </c>
      <c r="E22" s="325"/>
      <c r="F22" s="326">
        <v>4.9735978044629592E-2</v>
      </c>
      <c r="G22" s="326">
        <v>5.4329782659738868E-2</v>
      </c>
      <c r="H22" s="326">
        <v>4.8805241542702493E-2</v>
      </c>
      <c r="I22" s="326">
        <v>8.0147137290813575E-3</v>
      </c>
      <c r="J22" s="325"/>
      <c r="K22" s="325"/>
      <c r="L22" s="325">
        <v>0.08</v>
      </c>
      <c r="N22" s="327"/>
      <c r="O22" s="326">
        <v>1.8175307179841331E-2</v>
      </c>
      <c r="P22" s="326">
        <v>5.4234466285338311E-3</v>
      </c>
      <c r="Q22" s="326">
        <v>2.8247307378857938E-3</v>
      </c>
      <c r="R22" s="326">
        <v>9.4154054844527955E-3</v>
      </c>
      <c r="S22" s="326">
        <v>8.5277015598711307E-3</v>
      </c>
      <c r="T22" s="328">
        <v>5.276869936906326E-3</v>
      </c>
      <c r="V22" s="199"/>
      <c r="W22" s="199"/>
      <c r="X22" s="372">
        <v>4.5957750243366569E-2</v>
      </c>
      <c r="Y22" s="372">
        <v>6.0846299660116454E-2</v>
      </c>
      <c r="Z22" s="372">
        <v>4.9735978044629592E-2</v>
      </c>
      <c r="AA22" s="199"/>
      <c r="AB22" s="199"/>
      <c r="AC22" s="21"/>
      <c r="AD22" s="199"/>
      <c r="AE22" s="199"/>
      <c r="AF22" s="199"/>
      <c r="AG22" s="199"/>
      <c r="AH22" s="21"/>
      <c r="AI22" s="21"/>
      <c r="AJ22" s="199"/>
      <c r="AK22" s="199"/>
      <c r="AL22" s="199"/>
      <c r="AM22" s="199"/>
      <c r="AN22" s="199"/>
      <c r="AO22" s="199"/>
      <c r="AP22" s="21"/>
      <c r="AQ22" s="21"/>
      <c r="AR22" s="200"/>
      <c r="AS22" s="21"/>
      <c r="AT22" s="200"/>
      <c r="AU22" s="200"/>
      <c r="AV22" s="21"/>
      <c r="AW22" s="21"/>
      <c r="AX22" s="21"/>
      <c r="AY22" s="21"/>
      <c r="AZ22" s="21"/>
      <c r="BA22" s="21"/>
      <c r="BB22" s="21"/>
      <c r="BC22" s="21"/>
    </row>
    <row r="23" spans="1:55">
      <c r="B23" s="198">
        <v>9</v>
      </c>
      <c r="E23" s="325"/>
      <c r="F23" s="326">
        <v>5.7776326342052098E-2</v>
      </c>
      <c r="G23" s="326">
        <v>6.6495439388066124E-2</v>
      </c>
      <c r="H23" s="326">
        <v>5.5266031589161546E-2</v>
      </c>
      <c r="I23" s="326">
        <v>2.3291873680106878E-3</v>
      </c>
      <c r="J23" s="325"/>
      <c r="K23" s="325"/>
      <c r="L23" s="325">
        <v>0.08</v>
      </c>
      <c r="N23" s="327"/>
      <c r="O23" s="326">
        <v>2.079483510958385E-2</v>
      </c>
      <c r="P23" s="326">
        <v>6.1013312563998169E-3</v>
      </c>
      <c r="Q23" s="326">
        <v>2.9654975210085185E-3</v>
      </c>
      <c r="R23" s="326">
        <v>1.1877119265916995E-2</v>
      </c>
      <c r="S23" s="326">
        <v>9.2515968637075056E-3</v>
      </c>
      <c r="T23" s="328">
        <v>6.5620511655586347E-3</v>
      </c>
      <c r="V23" s="199"/>
      <c r="W23" s="199"/>
      <c r="X23" s="372">
        <v>5.2004660965992988E-2</v>
      </c>
      <c r="Y23" s="372">
        <v>7.5184797532303893E-2</v>
      </c>
      <c r="Z23" s="372">
        <v>5.7776326342052098E-2</v>
      </c>
      <c r="AA23" s="199"/>
      <c r="AB23" s="199"/>
      <c r="AC23" s="21"/>
      <c r="AD23" s="199"/>
      <c r="AE23" s="199"/>
      <c r="AF23" s="199"/>
      <c r="AG23" s="199"/>
      <c r="AH23" s="21"/>
      <c r="AI23" s="21"/>
      <c r="AJ23" s="199"/>
      <c r="AK23" s="199"/>
      <c r="AL23" s="199"/>
      <c r="AM23" s="199"/>
      <c r="AN23" s="199"/>
      <c r="AO23" s="199"/>
      <c r="AP23" s="21"/>
      <c r="AQ23" s="21"/>
      <c r="AR23" s="200"/>
      <c r="AS23" s="21"/>
      <c r="AT23" s="200"/>
      <c r="AU23" s="200"/>
      <c r="AV23" s="21"/>
      <c r="AW23" s="21"/>
      <c r="AX23" s="21"/>
      <c r="AY23" s="21"/>
      <c r="AZ23" s="21"/>
      <c r="BA23" s="21"/>
      <c r="BB23" s="21"/>
      <c r="BC23" s="21"/>
    </row>
    <row r="24" spans="1:55">
      <c r="B24" s="198">
        <v>10</v>
      </c>
      <c r="E24" s="325"/>
      <c r="F24" s="326">
        <v>6.8667288373177149E-2</v>
      </c>
      <c r="G24" s="326">
        <v>8.1928791199965545E-2</v>
      </c>
      <c r="H24" s="326">
        <v>6.5130339075478938E-2</v>
      </c>
      <c r="I24" s="326">
        <v>4.0534905048157377E-3</v>
      </c>
      <c r="J24" s="325"/>
      <c r="K24" s="325"/>
      <c r="L24" s="325">
        <v>0.08</v>
      </c>
      <c r="N24" s="327"/>
      <c r="O24" s="326">
        <v>2.5748389330184345E-2</v>
      </c>
      <c r="P24" s="326">
        <v>6.1908333431035566E-3</v>
      </c>
      <c r="Q24" s="326">
        <v>2.7160668821647293E-3</v>
      </c>
      <c r="R24" s="326">
        <v>1.4716066324501025E-2</v>
      </c>
      <c r="S24" s="326">
        <v>1.0216111021466358E-2</v>
      </c>
      <c r="T24" s="328">
        <v>8.6315813138581506E-3</v>
      </c>
      <c r="V24" s="199"/>
      <c r="W24" s="199"/>
      <c r="X24" s="372">
        <v>6.202810137988557E-2</v>
      </c>
      <c r="Y24" s="372">
        <v>8.9201972852639866E-2</v>
      </c>
      <c r="Z24" s="372">
        <v>6.8667288373177149E-2</v>
      </c>
      <c r="AA24" s="199"/>
      <c r="AB24" s="199"/>
      <c r="AC24" s="21"/>
      <c r="AD24" s="199"/>
      <c r="AE24" s="199"/>
      <c r="AF24" s="199"/>
      <c r="AG24" s="199"/>
      <c r="AH24" s="21"/>
      <c r="AI24" s="199"/>
      <c r="AJ24" s="199"/>
      <c r="AK24" s="199"/>
      <c r="AL24" s="199"/>
      <c r="AM24" s="199"/>
      <c r="AN24" s="199"/>
      <c r="AO24" s="199"/>
      <c r="AP24" s="21"/>
      <c r="AQ24" s="21"/>
      <c r="AR24" s="200"/>
      <c r="AS24" s="200"/>
      <c r="AT24" s="200"/>
      <c r="AU24" s="200"/>
      <c r="AV24" s="21"/>
      <c r="AW24" s="21"/>
      <c r="AX24" s="21"/>
      <c r="AY24" s="21"/>
      <c r="AZ24" s="21"/>
      <c r="BA24" s="21"/>
      <c r="BB24" s="21"/>
      <c r="BC24" s="21"/>
    </row>
    <row r="25" spans="1:55">
      <c r="B25" s="198">
        <v>11</v>
      </c>
      <c r="D25" s="198">
        <v>11</v>
      </c>
      <c r="E25" s="325"/>
      <c r="F25" s="326">
        <v>6.45318785525959E-2</v>
      </c>
      <c r="G25" s="326">
        <v>7.6138143140258796E-2</v>
      </c>
      <c r="H25" s="326">
        <v>6.077727086106588E-2</v>
      </c>
      <c r="I25" s="326">
        <v>1.0941805211803768E-3</v>
      </c>
      <c r="J25" s="325"/>
      <c r="K25" s="325"/>
      <c r="L25" s="325">
        <v>0.08</v>
      </c>
      <c r="N25" s="327"/>
      <c r="O25" s="326">
        <v>2.5517430054369544E-2</v>
      </c>
      <c r="P25" s="326">
        <v>5.6161685178573121E-3</v>
      </c>
      <c r="Q25" s="326">
        <v>2.407856872873287E-3</v>
      </c>
      <c r="R25" s="326">
        <v>1.4533797359699875E-2</v>
      </c>
      <c r="S25" s="326">
        <v>9.8567054657500881E-3</v>
      </c>
      <c r="T25" s="328">
        <v>6.2082561172425192E-3</v>
      </c>
      <c r="V25" s="199"/>
      <c r="W25" s="199"/>
      <c r="X25" s="372">
        <v>5.7475374096276122E-2</v>
      </c>
      <c r="Y25" s="372">
        <v>8.6532366999368282E-2</v>
      </c>
      <c r="Z25" s="372">
        <v>6.45318785525959E-2</v>
      </c>
      <c r="AA25" s="199"/>
      <c r="AB25" s="199"/>
      <c r="AC25" s="21"/>
      <c r="AD25" s="199"/>
      <c r="AE25" s="199"/>
      <c r="AF25" s="199"/>
      <c r="AG25" s="199"/>
      <c r="AH25" s="21"/>
      <c r="AI25" s="21"/>
      <c r="AJ25" s="199"/>
      <c r="AK25" s="199"/>
      <c r="AL25" s="199"/>
      <c r="AM25" s="199"/>
      <c r="AN25" s="199"/>
      <c r="AO25" s="199"/>
      <c r="AP25" s="21"/>
      <c r="AQ25" s="200"/>
      <c r="AR25" s="200"/>
      <c r="AS25" s="200"/>
      <c r="AT25" s="200"/>
      <c r="AU25" s="200"/>
      <c r="AV25" s="21"/>
      <c r="AW25" s="21"/>
      <c r="AX25" s="21"/>
      <c r="AY25" s="21"/>
      <c r="AZ25" s="21"/>
      <c r="BA25" s="21"/>
      <c r="BB25" s="21"/>
      <c r="BC25" s="21"/>
    </row>
    <row r="26" spans="1:55">
      <c r="B26" s="198">
        <v>12</v>
      </c>
      <c r="E26" s="325"/>
      <c r="F26" s="326">
        <v>6.4129887030591082E-2</v>
      </c>
      <c r="G26" s="326">
        <v>7.2251293729169497E-2</v>
      </c>
      <c r="H26" s="326">
        <v>6.2135503171397044E-2</v>
      </c>
      <c r="I26" s="326">
        <v>5.4467188547195899E-3</v>
      </c>
      <c r="J26" s="325"/>
      <c r="K26" s="325"/>
      <c r="L26" s="325">
        <v>0.08</v>
      </c>
      <c r="N26" s="327"/>
      <c r="O26" s="326">
        <v>2.6492608455026691E-2</v>
      </c>
      <c r="P26" s="326">
        <v>4.6672971220348388E-3</v>
      </c>
      <c r="Q26" s="326">
        <v>2.5014235778616418E-3</v>
      </c>
      <c r="R26" s="326">
        <v>1.2511489178857027E-2</v>
      </c>
      <c r="S26" s="326">
        <v>1.039445004025304E-2</v>
      </c>
      <c r="T26" s="328">
        <v>7.2876509103050758E-3</v>
      </c>
      <c r="V26" s="199"/>
      <c r="W26" s="199"/>
      <c r="X26" s="372">
        <v>6.1245921052715646E-2</v>
      </c>
      <c r="Y26" s="372">
        <v>7.2993870051979659E-2</v>
      </c>
      <c r="Z26" s="372">
        <v>6.4129887030591082E-2</v>
      </c>
      <c r="AA26" s="199"/>
      <c r="AB26" s="199"/>
      <c r="AC26" s="21"/>
      <c r="AD26" s="199"/>
      <c r="AE26" s="199"/>
      <c r="AF26" s="199"/>
      <c r="AG26" s="199"/>
      <c r="AH26" s="21"/>
      <c r="AI26" s="21"/>
      <c r="AJ26" s="199"/>
      <c r="AK26" s="199"/>
      <c r="AL26" s="21"/>
      <c r="AM26" s="199"/>
      <c r="AN26" s="199"/>
      <c r="AO26" s="199"/>
      <c r="AP26" s="21"/>
      <c r="AQ26" s="200"/>
      <c r="AR26" s="200"/>
      <c r="AS26" s="200"/>
      <c r="AT26" s="200"/>
      <c r="AU26" s="200"/>
      <c r="AV26" s="21"/>
      <c r="AW26" s="21"/>
      <c r="AX26" s="21"/>
      <c r="AY26" s="21"/>
      <c r="AZ26" s="21"/>
      <c r="BA26" s="21"/>
      <c r="BB26" s="21"/>
      <c r="BC26" s="21"/>
    </row>
    <row r="27" spans="1:55">
      <c r="A27" s="198">
        <v>2018</v>
      </c>
      <c r="B27" s="198">
        <v>1</v>
      </c>
      <c r="C27" s="198">
        <v>2018</v>
      </c>
      <c r="E27" s="325">
        <v>0.08</v>
      </c>
      <c r="F27" s="326">
        <v>6.8523546782949474E-2</v>
      </c>
      <c r="G27" s="326">
        <v>8.0258308565034131E-2</v>
      </c>
      <c r="H27" s="326">
        <v>7.046209629726552E-2</v>
      </c>
      <c r="I27" s="326">
        <v>1.3771163047181068E-2</v>
      </c>
      <c r="J27" s="326"/>
      <c r="K27" s="326"/>
      <c r="N27" s="327"/>
      <c r="O27" s="326">
        <v>2.7706207566189488E-2</v>
      </c>
      <c r="P27" s="326">
        <v>3.8668900200495419E-3</v>
      </c>
      <c r="Q27" s="326">
        <v>4.3917109572378038E-3</v>
      </c>
      <c r="R27" s="326">
        <v>1.0205937565006798E-2</v>
      </c>
      <c r="S27" s="326">
        <v>1.0359295227143246E-2</v>
      </c>
      <c r="T27" s="328">
        <v>1.2024045424748156E-2</v>
      </c>
      <c r="V27" s="199"/>
      <c r="W27" s="199"/>
      <c r="X27" s="372">
        <v>7.1890654159186607E-2</v>
      </c>
      <c r="Y27" s="372">
        <v>5.8476342148921168E-2</v>
      </c>
      <c r="Z27" s="372">
        <v>6.8523546782949474E-2</v>
      </c>
      <c r="AA27" s="199"/>
      <c r="AB27" s="199"/>
      <c r="AC27" s="21"/>
      <c r="AD27" s="199"/>
      <c r="AE27" s="199"/>
      <c r="AF27" s="199"/>
      <c r="AG27" s="199"/>
      <c r="AH27" s="21"/>
      <c r="AI27" s="200"/>
      <c r="AJ27" s="199"/>
      <c r="AK27" s="199"/>
      <c r="AL27" s="21"/>
      <c r="AM27" s="199"/>
      <c r="AN27" s="199"/>
      <c r="AO27" s="199"/>
      <c r="AP27" s="21"/>
      <c r="AQ27" s="200"/>
      <c r="AR27" s="200"/>
      <c r="AS27" s="200"/>
      <c r="AT27" s="200"/>
      <c r="AU27" s="200"/>
      <c r="AV27" s="21"/>
      <c r="AW27" s="21"/>
      <c r="AX27" s="21"/>
      <c r="AY27" s="21"/>
      <c r="AZ27" s="21"/>
      <c r="BA27" s="21"/>
      <c r="BB27" s="21"/>
      <c r="BC27" s="21"/>
    </row>
    <row r="28" spans="1:55">
      <c r="B28" s="198">
        <v>2</v>
      </c>
      <c r="D28" s="198">
        <v>2</v>
      </c>
      <c r="E28" s="325">
        <v>0.08</v>
      </c>
      <c r="F28" s="326">
        <v>6.9193222395157239E-2</v>
      </c>
      <c r="G28" s="326">
        <v>8.1358993732355778E-2</v>
      </c>
      <c r="H28" s="326">
        <v>7.0054953323577918E-2</v>
      </c>
      <c r="I28" s="326">
        <v>8.4876712315844483E-3</v>
      </c>
      <c r="J28" s="326"/>
      <c r="K28" s="326"/>
      <c r="N28" s="327"/>
      <c r="O28" s="326">
        <v>2.755812239966331E-2</v>
      </c>
      <c r="P28" s="326">
        <v>3.9697926557952668E-3</v>
      </c>
      <c r="Q28" s="326">
        <v>4.97920059263677E-3</v>
      </c>
      <c r="R28" s="326">
        <v>1.0845707389426916E-2</v>
      </c>
      <c r="S28" s="326">
        <v>9.2479826576394655E-3</v>
      </c>
      <c r="T28" s="328">
        <v>1.2678484020926157E-2</v>
      </c>
      <c r="V28" s="199"/>
      <c r="W28" s="199"/>
      <c r="X28" s="372">
        <v>7.2217176918728088E-2</v>
      </c>
      <c r="Y28" s="372">
        <v>6.0399585096520214E-2</v>
      </c>
      <c r="Z28" s="372">
        <v>6.9193222395157239E-2</v>
      </c>
      <c r="AA28" s="199"/>
      <c r="AB28" s="199"/>
      <c r="AC28" s="21"/>
      <c r="AD28" s="199"/>
      <c r="AE28" s="199"/>
      <c r="AF28" s="199"/>
      <c r="AG28" s="199"/>
      <c r="AH28" s="21"/>
      <c r="AI28" s="21"/>
      <c r="AJ28" s="199"/>
      <c r="AK28" s="199"/>
      <c r="AL28" s="21"/>
      <c r="AM28" s="199"/>
      <c r="AN28" s="199"/>
      <c r="AO28" s="199"/>
      <c r="AP28" s="21"/>
      <c r="AQ28" s="200"/>
      <c r="AR28" s="200"/>
      <c r="AS28" s="200"/>
      <c r="AT28" s="200"/>
      <c r="AU28" s="200"/>
      <c r="AV28" s="21"/>
      <c r="AW28" s="21"/>
      <c r="AX28" s="21"/>
      <c r="AY28" s="21"/>
      <c r="AZ28" s="21"/>
      <c r="BA28" s="21"/>
      <c r="BB28" s="21"/>
      <c r="BC28" s="21"/>
    </row>
    <row r="29" spans="1:55">
      <c r="B29" s="198">
        <v>3</v>
      </c>
      <c r="E29" s="325">
        <v>0.08</v>
      </c>
      <c r="F29" s="326">
        <v>6.6449955759674939E-2</v>
      </c>
      <c r="G29" s="326">
        <v>7.6915677251461201E-2</v>
      </c>
      <c r="H29" s="326">
        <v>6.7015252003133741E-2</v>
      </c>
      <c r="I29" s="326">
        <v>9.2095964521219376E-3</v>
      </c>
      <c r="J29" s="326"/>
      <c r="K29" s="326"/>
      <c r="N29" s="327"/>
      <c r="O29" s="326">
        <v>2.2506652748204778E-2</v>
      </c>
      <c r="P29" s="326">
        <v>3.5414666650225601E-3</v>
      </c>
      <c r="Q29" s="326">
        <v>5.0209103749640216E-3</v>
      </c>
      <c r="R29" s="326">
        <v>1.1084866399387912E-2</v>
      </c>
      <c r="S29" s="326">
        <v>9.8528804365413045E-3</v>
      </c>
      <c r="T29" s="328">
        <v>1.4410476580869013E-2</v>
      </c>
      <c r="V29" s="199"/>
      <c r="W29" s="199"/>
      <c r="X29" s="372">
        <v>6.9125700184948569E-2</v>
      </c>
      <c r="Y29" s="372">
        <v>5.8817908401989971E-2</v>
      </c>
      <c r="Z29" s="372">
        <v>6.6449955759674939E-2</v>
      </c>
      <c r="AA29" s="199"/>
      <c r="AB29" s="199"/>
      <c r="AC29" s="21"/>
      <c r="AD29" s="199"/>
      <c r="AE29" s="199"/>
      <c r="AF29" s="199"/>
      <c r="AG29" s="199"/>
      <c r="AH29" s="21"/>
      <c r="AI29" s="21"/>
      <c r="AJ29" s="21"/>
      <c r="AK29" s="21"/>
      <c r="AL29" s="21"/>
      <c r="AM29" s="21"/>
      <c r="AN29" s="21"/>
      <c r="AO29" s="199"/>
      <c r="AP29" s="21"/>
      <c r="AQ29" s="200"/>
      <c r="AR29" s="200"/>
      <c r="AS29" s="200"/>
      <c r="AT29" s="200"/>
      <c r="AU29" s="200"/>
      <c r="AV29" s="21"/>
      <c r="AW29" s="21"/>
      <c r="AX29" s="21"/>
      <c r="AY29" s="21"/>
      <c r="AZ29" s="21"/>
      <c r="BA29" s="21"/>
      <c r="BB29" s="21"/>
      <c r="BC29" s="21"/>
    </row>
    <row r="30" spans="1:55">
      <c r="B30" s="198">
        <v>4</v>
      </c>
      <c r="E30" s="325">
        <v>0.08</v>
      </c>
      <c r="F30" s="326">
        <v>6.0490009038502768E-2</v>
      </c>
      <c r="G30" s="326">
        <v>6.6909736962180499E-2</v>
      </c>
      <c r="H30" s="326">
        <v>5.9211157997867137E-2</v>
      </c>
      <c r="I30" s="326">
        <v>6.3433436510795804E-3</v>
      </c>
      <c r="J30" s="326"/>
      <c r="K30" s="326"/>
      <c r="N30" s="327"/>
      <c r="O30" s="326">
        <v>1.6768168167244957E-2</v>
      </c>
      <c r="P30" s="326">
        <v>3.7923768316854337E-3</v>
      </c>
      <c r="Q30" s="326">
        <v>4.8896578646839698E-3</v>
      </c>
      <c r="R30" s="326">
        <v>1.1678777215952832E-2</v>
      </c>
      <c r="S30" s="326">
        <v>8.9255835090619792E-3</v>
      </c>
      <c r="T30" s="328">
        <v>1.4274018797704718E-2</v>
      </c>
      <c r="V30" s="200"/>
      <c r="W30" s="200"/>
      <c r="X30" s="372">
        <v>6.0130516070396212E-2</v>
      </c>
      <c r="Y30" s="372">
        <v>6.1499568879276545E-2</v>
      </c>
      <c r="Z30" s="372">
        <v>6.0490009038502768E-2</v>
      </c>
      <c r="AA30" s="200"/>
      <c r="AB30" s="200"/>
      <c r="AC30" s="21"/>
      <c r="AD30" s="200"/>
      <c r="AE30" s="200"/>
      <c r="AF30" s="200"/>
      <c r="AG30" s="200"/>
      <c r="AH30" s="21"/>
      <c r="AI30" s="21"/>
      <c r="AJ30" s="21"/>
      <c r="AK30" s="21"/>
      <c r="AL30" s="21"/>
      <c r="AM30" s="21"/>
      <c r="AN30" s="21"/>
      <c r="AO30" s="199"/>
      <c r="AP30" s="21"/>
      <c r="AQ30" s="200"/>
      <c r="AR30" s="200"/>
      <c r="AS30" s="200"/>
      <c r="AT30" s="200"/>
      <c r="AU30" s="200"/>
      <c r="AV30" s="21"/>
      <c r="AW30" s="21"/>
      <c r="AX30" s="21"/>
      <c r="AY30" s="21"/>
      <c r="AZ30" s="21"/>
      <c r="BA30" s="21"/>
      <c r="BB30" s="21"/>
      <c r="BC30" s="21"/>
    </row>
    <row r="31" spans="1:55">
      <c r="B31" s="198">
        <v>5</v>
      </c>
      <c r="D31" s="198">
        <v>5</v>
      </c>
      <c r="E31" s="325">
        <v>0.08</v>
      </c>
      <c r="F31" s="326">
        <v>6.1482237020310748E-2</v>
      </c>
      <c r="G31" s="326">
        <v>6.5715156660060448E-2</v>
      </c>
      <c r="H31" s="326">
        <v>5.8324314542486766E-2</v>
      </c>
      <c r="I31" s="326">
        <v>5.9781766056461461E-3</v>
      </c>
      <c r="J31" s="326"/>
      <c r="K31" s="326"/>
      <c r="N31" s="327"/>
      <c r="O31" s="326">
        <v>1.391174376594735E-2</v>
      </c>
      <c r="P31" s="326">
        <v>4.9183992059208051E-3</v>
      </c>
      <c r="Q31" s="326">
        <v>5.779545659830394E-3</v>
      </c>
      <c r="R31" s="326">
        <v>1.2946784012364432E-2</v>
      </c>
      <c r="S31" s="326">
        <v>1.0115168435784416E-2</v>
      </c>
      <c r="T31" s="328">
        <v>1.3727374073391101E-2</v>
      </c>
      <c r="V31" s="200"/>
      <c r="W31" s="200"/>
      <c r="X31" s="372">
        <v>5.8128700142988654E-2</v>
      </c>
      <c r="Y31" s="372">
        <v>7.0886568028982522E-2</v>
      </c>
      <c r="Z31" s="372">
        <v>6.1482237020310748E-2</v>
      </c>
      <c r="AA31" s="200"/>
      <c r="AB31" s="200"/>
      <c r="AC31" s="21"/>
      <c r="AD31" s="200"/>
      <c r="AE31" s="200"/>
      <c r="AF31" s="200"/>
      <c r="AG31" s="200"/>
      <c r="AH31" s="21"/>
      <c r="AI31" s="21"/>
      <c r="AJ31" s="21"/>
      <c r="AK31" s="21"/>
      <c r="AL31" s="21"/>
      <c r="AM31" s="21"/>
      <c r="AN31" s="21"/>
      <c r="AO31" s="21"/>
      <c r="AP31" s="21"/>
      <c r="AQ31" s="200"/>
      <c r="AR31" s="200"/>
      <c r="AS31" s="200"/>
      <c r="AT31" s="200"/>
      <c r="AU31" s="200"/>
      <c r="AV31" s="21"/>
      <c r="AW31" s="21"/>
      <c r="AX31" s="21"/>
      <c r="AY31" s="21"/>
      <c r="AZ31" s="21"/>
      <c r="BA31" s="21"/>
      <c r="BB31" s="21"/>
    </row>
    <row r="32" spans="1:55">
      <c r="B32" s="198">
        <v>6</v>
      </c>
      <c r="E32" s="325">
        <v>0.08</v>
      </c>
      <c r="F32" s="326">
        <v>7.2084489591538459E-2</v>
      </c>
      <c r="G32" s="326">
        <v>7.9574164668088088E-2</v>
      </c>
      <c r="H32" s="326">
        <v>6.1195293830805797E-2</v>
      </c>
      <c r="I32" s="326">
        <v>4.7613537309596499E-3</v>
      </c>
      <c r="J32" s="326"/>
      <c r="K32" s="326"/>
      <c r="N32" s="327"/>
      <c r="O32" s="326">
        <v>1.3542589993873417E-2</v>
      </c>
      <c r="P32" s="326">
        <v>6.1371075946839472E-3</v>
      </c>
      <c r="Q32" s="326">
        <v>5.8278063486699059E-3</v>
      </c>
      <c r="R32" s="326">
        <v>2.0495025032061735E-2</v>
      </c>
      <c r="S32" s="326">
        <v>1.1550220737747578E-2</v>
      </c>
      <c r="T32" s="328">
        <v>1.4073568502135602E-2</v>
      </c>
      <c r="V32" s="200"/>
      <c r="W32" s="200"/>
      <c r="X32" s="372">
        <v>5.969241188580332E-2</v>
      </c>
      <c r="Y32" s="372">
        <v>0.10767209311737824</v>
      </c>
      <c r="Z32" s="372">
        <v>7.2084489591538459E-2</v>
      </c>
      <c r="AA32" s="200"/>
      <c r="AB32" s="200"/>
      <c r="AC32" s="21"/>
      <c r="AD32" s="200"/>
      <c r="AE32" s="200"/>
      <c r="AF32" s="200"/>
      <c r="AG32" s="200"/>
      <c r="AH32" s="21"/>
      <c r="AI32" s="21"/>
      <c r="AJ32" s="21"/>
      <c r="AK32" s="21"/>
      <c r="AL32" s="21"/>
      <c r="AM32" s="21"/>
      <c r="AN32" s="21"/>
      <c r="AO32" s="21"/>
      <c r="AP32" s="21"/>
      <c r="AQ32" s="200"/>
      <c r="AR32" s="200"/>
      <c r="AS32" s="200"/>
      <c r="AT32" s="200"/>
      <c r="AU32" s="200"/>
      <c r="AV32" s="21"/>
      <c r="AW32" s="21"/>
      <c r="AX32" s="21"/>
      <c r="AY32" s="21"/>
      <c r="AZ32" s="21"/>
      <c r="BA32" s="21"/>
      <c r="BB32" s="21"/>
      <c r="BC32" s="21"/>
    </row>
    <row r="33" spans="1:55">
      <c r="B33" s="198">
        <v>7</v>
      </c>
      <c r="E33" s="325">
        <v>0.08</v>
      </c>
      <c r="F33" s="326">
        <v>7.7396130489056469E-2</v>
      </c>
      <c r="G33" s="326">
        <v>8.7723020467057156E-2</v>
      </c>
      <c r="H33" s="326">
        <v>6.5714099698277018E-2</v>
      </c>
      <c r="I33" s="326">
        <v>5.3510974655641697E-3</v>
      </c>
      <c r="J33" s="326"/>
      <c r="K33" s="326"/>
      <c r="N33" s="327"/>
      <c r="O33" s="326">
        <v>1.4486598858324987E-2</v>
      </c>
      <c r="P33" s="326">
        <v>5.6733646427138554E-3</v>
      </c>
      <c r="Q33" s="326">
        <v>8.9041878666320847E-3</v>
      </c>
      <c r="R33" s="326">
        <v>2.1829945465016418E-2</v>
      </c>
      <c r="S33" s="326">
        <v>1.2312616405952246E-2</v>
      </c>
      <c r="T33" s="328">
        <v>1.4275704220286343E-2</v>
      </c>
      <c r="V33" s="200"/>
      <c r="W33" s="200"/>
      <c r="X33" s="372">
        <v>6.5600557047208241E-2</v>
      </c>
      <c r="Y33" s="372">
        <v>0.11127572967198951</v>
      </c>
      <c r="Z33" s="372">
        <v>7.7396130489056469E-2</v>
      </c>
      <c r="AA33" s="200"/>
      <c r="AB33" s="200"/>
      <c r="AC33" s="21"/>
      <c r="AD33" s="200"/>
      <c r="AE33" s="200"/>
      <c r="AF33" s="200"/>
      <c r="AG33" s="200"/>
      <c r="AH33" s="21"/>
      <c r="AI33" s="21"/>
      <c r="AJ33" s="21"/>
      <c r="AK33" s="21"/>
      <c r="AL33" s="21"/>
      <c r="AM33" s="21"/>
      <c r="AN33" s="21"/>
      <c r="AO33" s="21"/>
      <c r="AP33" s="21"/>
      <c r="AQ33" s="200"/>
      <c r="AR33" s="200"/>
      <c r="AS33" s="200"/>
      <c r="AT33" s="200"/>
      <c r="AU33" s="200"/>
      <c r="AV33" s="21"/>
      <c r="AW33" s="21"/>
      <c r="AX33" s="21"/>
      <c r="AY33" s="200"/>
      <c r="AZ33" s="21"/>
      <c r="BA33" s="21"/>
      <c r="BB33" s="21"/>
      <c r="BC33" s="21"/>
    </row>
    <row r="34" spans="1:55">
      <c r="B34" s="198">
        <v>8</v>
      </c>
      <c r="D34" s="198">
        <v>8</v>
      </c>
      <c r="E34" s="328">
        <v>0.08</v>
      </c>
      <c r="F34" s="326">
        <v>6.0074699946733645E-2</v>
      </c>
      <c r="G34" s="326">
        <v>6.4461301768564683E-2</v>
      </c>
      <c r="H34" s="326">
        <v>5.6863876269977576E-2</v>
      </c>
      <c r="I34" s="326">
        <v>-8.1912632142105979E-3</v>
      </c>
      <c r="J34" s="328"/>
      <c r="K34" s="328"/>
      <c r="N34" s="327"/>
      <c r="O34" s="326">
        <v>1.3656289563988242E-2</v>
      </c>
      <c r="P34" s="326">
        <v>1.1713675369726788E-3</v>
      </c>
      <c r="Q34" s="326">
        <v>9.2564482279763639E-3</v>
      </c>
      <c r="R34" s="326">
        <v>1.2514961007664444E-2</v>
      </c>
      <c r="S34" s="326">
        <v>1.1408324373379684E-2</v>
      </c>
      <c r="T34" s="328">
        <v>1.285056829082162E-2</v>
      </c>
      <c r="V34" s="200"/>
      <c r="W34" s="200"/>
      <c r="X34" s="372">
        <v>6.1502610492605969E-2</v>
      </c>
      <c r="Y34" s="372">
        <v>5.5934692054841362E-2</v>
      </c>
      <c r="Z34" s="372">
        <v>6.0074699946733645E-2</v>
      </c>
      <c r="AA34" s="200"/>
      <c r="AB34" s="200"/>
      <c r="AC34" s="21"/>
      <c r="AD34" s="200"/>
      <c r="AE34" s="200"/>
      <c r="AF34" s="200"/>
      <c r="AG34" s="200"/>
      <c r="AH34" s="21"/>
      <c r="AI34" s="21"/>
      <c r="AJ34" s="21"/>
      <c r="AK34" s="21"/>
      <c r="AL34" s="21"/>
      <c r="AM34" s="21"/>
      <c r="AN34" s="21"/>
      <c r="AO34" s="21"/>
      <c r="AP34" s="21"/>
      <c r="AQ34" s="200"/>
      <c r="AR34" s="200"/>
      <c r="AS34" s="200"/>
      <c r="AT34" s="200"/>
      <c r="AU34" s="200"/>
      <c r="AV34" s="21"/>
      <c r="AW34" s="21"/>
      <c r="AX34" s="21"/>
      <c r="AY34" s="200"/>
      <c r="AZ34" s="21"/>
      <c r="BA34" s="21"/>
      <c r="BB34" s="21"/>
      <c r="BC34" s="21"/>
    </row>
    <row r="35" spans="1:55">
      <c r="B35" s="198">
        <v>9</v>
      </c>
      <c r="E35" s="325">
        <v>0.08</v>
      </c>
      <c r="F35" s="326">
        <v>5.6946893134408816E-2</v>
      </c>
      <c r="G35" s="326">
        <v>5.9247435025859163E-2</v>
      </c>
      <c r="H35" s="326">
        <v>5.6137344205615669E-2</v>
      </c>
      <c r="I35" s="326">
        <v>-6.2823823661828371E-4</v>
      </c>
      <c r="J35" s="326"/>
      <c r="K35" s="326"/>
      <c r="N35" s="327"/>
      <c r="O35" s="326">
        <v>1.2294109340351255E-2</v>
      </c>
      <c r="P35" s="326">
        <v>5.4659097691181545E-4</v>
      </c>
      <c r="Q35" s="326">
        <v>9.9943377671135643E-3</v>
      </c>
      <c r="R35" s="326">
        <v>9.6805383041509395E-3</v>
      </c>
      <c r="S35" s="326">
        <v>1.2654147609725734E-2</v>
      </c>
      <c r="T35" s="328">
        <v>1.2855993741470468E-2</v>
      </c>
      <c r="V35" s="200"/>
      <c r="W35" s="200"/>
      <c r="X35" s="372">
        <v>6.188025190814006E-2</v>
      </c>
      <c r="Y35" s="372">
        <v>4.2387719074461705E-2</v>
      </c>
      <c r="Z35" s="372">
        <v>5.6946893134408816E-2</v>
      </c>
      <c r="AA35" s="200"/>
      <c r="AB35" s="200"/>
      <c r="AC35" s="21"/>
      <c r="AD35" s="200"/>
      <c r="AE35" s="200"/>
      <c r="AF35" s="200"/>
      <c r="AG35" s="200"/>
      <c r="AH35" s="21"/>
      <c r="AI35" s="21"/>
      <c r="AJ35" s="21"/>
      <c r="AK35" s="21"/>
      <c r="AL35" s="21"/>
      <c r="AM35" s="21"/>
      <c r="AN35" s="21"/>
      <c r="AO35" s="21"/>
      <c r="AP35" s="21"/>
      <c r="AQ35" s="200"/>
      <c r="AR35" s="200"/>
      <c r="AS35" s="200"/>
      <c r="AT35" s="200"/>
      <c r="AU35" s="200"/>
      <c r="AV35" s="21"/>
      <c r="AW35" s="21"/>
      <c r="AX35" s="21"/>
      <c r="AY35" s="200"/>
      <c r="AZ35" s="21"/>
      <c r="BA35" s="21"/>
      <c r="BB35" s="21"/>
      <c r="BC35" s="21"/>
    </row>
    <row r="36" spans="1:55">
      <c r="B36" s="198">
        <v>10</v>
      </c>
      <c r="E36" s="325">
        <v>0.08</v>
      </c>
      <c r="F36" s="326">
        <v>6.2810213109337099E-2</v>
      </c>
      <c r="G36" s="326">
        <v>6.8174821404141772E-2</v>
      </c>
      <c r="H36" s="326">
        <v>5.8901928441897011E-2</v>
      </c>
      <c r="I36" s="326">
        <v>9.6233889784420601E-3</v>
      </c>
      <c r="J36" s="326"/>
      <c r="K36" s="326"/>
      <c r="N36" s="327"/>
      <c r="O36" s="326">
        <v>1.235588563607813E-2</v>
      </c>
      <c r="P36" s="326">
        <v>4.4144403562944968E-4</v>
      </c>
      <c r="Q36" s="326">
        <v>1.3384082214504685E-2</v>
      </c>
      <c r="R36" s="326">
        <v>1.2333344388615693E-2</v>
      </c>
      <c r="S36" s="326">
        <v>1.2656248717627508E-2</v>
      </c>
      <c r="T36" s="328">
        <v>1.3226889939038693E-2</v>
      </c>
      <c r="X36" s="372">
        <v>6.5785020322675303E-2</v>
      </c>
      <c r="Y36" s="372">
        <v>5.3838826995340261E-2</v>
      </c>
      <c r="Z36" s="372">
        <v>6.2810213109337099E-2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00"/>
      <c r="AZ36" s="200"/>
      <c r="BA36" s="21"/>
      <c r="BB36" s="21"/>
      <c r="BC36" s="21"/>
    </row>
    <row r="37" spans="1:55">
      <c r="B37" s="198">
        <v>11</v>
      </c>
      <c r="D37" s="198">
        <v>11</v>
      </c>
      <c r="E37" s="325">
        <v>0.08</v>
      </c>
      <c r="F37" s="326">
        <v>8.0673891397727404E-2</v>
      </c>
      <c r="G37" s="326">
        <v>9.2914618251905612E-2</v>
      </c>
      <c r="H37" s="326">
        <v>7.4284458140192244E-2</v>
      </c>
      <c r="I37" s="326">
        <v>1.7920537811153325E-2</v>
      </c>
      <c r="J37" s="326"/>
      <c r="K37" s="326"/>
      <c r="N37" s="327"/>
      <c r="O37" s="326">
        <v>1.5758715735394734E-2</v>
      </c>
      <c r="P37" s="326">
        <v>1.8119301976867973E-3</v>
      </c>
      <c r="Q37" s="326">
        <v>1.6832713228170648E-2</v>
      </c>
      <c r="R37" s="326">
        <v>1.6233404590366905E-2</v>
      </c>
      <c r="S37" s="326">
        <v>1.3981076707254595E-2</v>
      </c>
      <c r="T37" s="328">
        <v>1.7932216593766311E-2</v>
      </c>
      <c r="V37" s="21"/>
      <c r="W37" s="21"/>
      <c r="X37" s="372">
        <v>8.2123755713595425E-2</v>
      </c>
      <c r="Y37" s="372">
        <v>7.6274448771796344E-2</v>
      </c>
      <c r="Z37" s="372">
        <v>8.0673891397727404E-2</v>
      </c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</row>
    <row r="38" spans="1:55">
      <c r="B38" s="198">
        <v>12</v>
      </c>
      <c r="E38" s="326">
        <v>0.08</v>
      </c>
      <c r="F38" s="326">
        <v>8.133679936375926E-2</v>
      </c>
      <c r="G38" s="326">
        <v>9.6657399469243899E-2</v>
      </c>
      <c r="H38" s="326">
        <v>7.283093825739595E-2</v>
      </c>
      <c r="I38" s="326">
        <v>6.063480899823892E-3</v>
      </c>
      <c r="J38" s="326"/>
      <c r="K38" s="326"/>
      <c r="N38" s="326"/>
      <c r="O38" s="326">
        <v>1.4110385106554157E-2</v>
      </c>
      <c r="P38" s="326">
        <v>2.4187572239462549E-3</v>
      </c>
      <c r="Q38" s="326">
        <v>1.5216672704515148E-2</v>
      </c>
      <c r="R38" s="326">
        <v>1.9177927573455579E-2</v>
      </c>
      <c r="S38" s="326">
        <v>1.3771171043341086E-2</v>
      </c>
      <c r="T38" s="328">
        <v>1.8023765675445079E-2</v>
      </c>
      <c r="V38" s="21"/>
      <c r="W38" s="21"/>
      <c r="X38" s="372">
        <v>7.8032089699996865E-2</v>
      </c>
      <c r="Y38" s="372">
        <v>9.1382746451275754E-2</v>
      </c>
      <c r="Z38" s="372">
        <v>8.133679936375926E-2</v>
      </c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</row>
    <row r="39" spans="1:55">
      <c r="A39" s="198">
        <v>2019</v>
      </c>
      <c r="B39" s="198">
        <v>1</v>
      </c>
      <c r="C39" s="198">
        <v>2019</v>
      </c>
      <c r="E39" s="326">
        <v>0.08</v>
      </c>
      <c r="F39" s="326">
        <v>7.2836873258445678E-2</v>
      </c>
      <c r="G39" s="326">
        <v>8.1165183495044424E-2</v>
      </c>
      <c r="H39" s="326">
        <v>5.9664258963928463E-2</v>
      </c>
      <c r="I39" s="326">
        <v>5.8023415119583532E-3</v>
      </c>
      <c r="J39" s="326"/>
      <c r="K39" s="326"/>
      <c r="N39" s="326"/>
      <c r="O39" s="326">
        <v>1.3324364201126827E-2</v>
      </c>
      <c r="P39" s="326">
        <v>2.9871600610926869E-3</v>
      </c>
      <c r="Q39" s="326">
        <v>8.7821545025138469E-3</v>
      </c>
      <c r="R39" s="326">
        <v>2.2637864791272205E-2</v>
      </c>
      <c r="S39" s="326">
        <v>1.3762954167903281E-2</v>
      </c>
      <c r="T39" s="328">
        <v>1.1581051134932383E-2</v>
      </c>
      <c r="V39" s="21"/>
      <c r="W39" s="21"/>
      <c r="X39" s="372">
        <v>6.1223894340895813E-2</v>
      </c>
      <c r="Y39" s="372">
        <v>0.10792831792567981</v>
      </c>
      <c r="Z39" s="372">
        <v>7.2836873258445678E-2</v>
      </c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00"/>
      <c r="BA39" s="21"/>
      <c r="BB39" s="21"/>
      <c r="BC39" s="21"/>
    </row>
    <row r="40" spans="1:55">
      <c r="B40" s="198">
        <v>2</v>
      </c>
      <c r="D40" s="198">
        <v>2</v>
      </c>
      <c r="E40" s="326">
        <v>0.08</v>
      </c>
      <c r="F40" s="326">
        <v>6.874320238905085E-2</v>
      </c>
      <c r="G40" s="326">
        <v>7.8514381845889547E-2</v>
      </c>
      <c r="H40" s="326">
        <v>6.0224559150195978E-2</v>
      </c>
      <c r="I40" s="326">
        <v>4.6395404441650356E-3</v>
      </c>
      <c r="J40" s="326"/>
      <c r="K40" s="326"/>
      <c r="N40" s="326"/>
      <c r="O40" s="326">
        <v>1.5114555164154445E-2</v>
      </c>
      <c r="P40" s="326">
        <v>3.1142892494238723E-3</v>
      </c>
      <c r="Q40" s="326">
        <v>6.1424376962443449E-3</v>
      </c>
      <c r="R40" s="326">
        <v>1.8138420821752085E-2</v>
      </c>
      <c r="S40" s="326">
        <v>1.459231696527416E-2</v>
      </c>
      <c r="T40" s="328">
        <v>1.1614774795049973E-2</v>
      </c>
      <c r="V40" s="21"/>
      <c r="W40" s="21"/>
      <c r="X40" s="372">
        <v>6.231834591958374E-2</v>
      </c>
      <c r="Y40" s="372">
        <v>8.7634854279071028E-2</v>
      </c>
      <c r="Z40" s="372">
        <v>6.874320238905085E-2</v>
      </c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>
      <c r="B41" s="198">
        <v>3</v>
      </c>
      <c r="E41" s="326">
        <v>0.08</v>
      </c>
      <c r="F41" s="326">
        <v>6.6771085239344607E-2</v>
      </c>
      <c r="G41" s="326">
        <v>7.461023273325873E-2</v>
      </c>
      <c r="H41" s="326">
        <v>5.9708815187208719E-2</v>
      </c>
      <c r="I41" s="326">
        <v>7.3473347335328842E-3</v>
      </c>
      <c r="J41" s="326"/>
      <c r="K41" s="326"/>
      <c r="N41" s="326"/>
      <c r="O41" s="326">
        <v>1.7142237865861627E-2</v>
      </c>
      <c r="P41" s="326">
        <v>3.2072448843897135E-3</v>
      </c>
      <c r="Q41" s="326">
        <v>5.480789480541092E-3</v>
      </c>
      <c r="R41" s="326">
        <v>1.6901043748752811E-2</v>
      </c>
      <c r="S41" s="326">
        <v>1.4490022964820215E-2</v>
      </c>
      <c r="T41" s="328">
        <v>9.583407488836888E-3</v>
      </c>
      <c r="V41" s="21"/>
      <c r="W41" s="21"/>
      <c r="X41" s="372">
        <v>6.1615602775324296E-2</v>
      </c>
      <c r="Y41" s="372">
        <v>8.1619265540774588E-2</v>
      </c>
      <c r="Z41" s="372">
        <v>6.6771085239344607E-2</v>
      </c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B41" s="21"/>
      <c r="BC41" s="21"/>
    </row>
    <row r="42" spans="1:55">
      <c r="B42" s="198">
        <v>4</v>
      </c>
      <c r="E42" s="326">
        <v>0.08</v>
      </c>
      <c r="F42" s="326">
        <v>7.0131071645349152E-2</v>
      </c>
      <c r="G42" s="326">
        <v>7.8388947719530755E-2</v>
      </c>
      <c r="H42" s="326">
        <v>6.3295600602068403E-2</v>
      </c>
      <c r="I42" s="326">
        <v>9.5130020728602105E-3</v>
      </c>
      <c r="J42" s="326"/>
      <c r="K42" s="326"/>
      <c r="N42" s="326"/>
      <c r="O42" s="326">
        <v>1.9139170245084464E-2</v>
      </c>
      <c r="P42" s="326">
        <v>3.7135233217299533E-3</v>
      </c>
      <c r="Q42" s="326">
        <v>6.4161034594772759E-3</v>
      </c>
      <c r="R42" s="326">
        <v>1.7235629572496722E-2</v>
      </c>
      <c r="S42" s="326">
        <v>1.4956546350887353E-2</v>
      </c>
      <c r="T42" s="328">
        <v>8.8964461963453728E-3</v>
      </c>
      <c r="V42" s="21"/>
      <c r="W42" s="21"/>
      <c r="X42" s="372">
        <v>6.542087444274447E-2</v>
      </c>
      <c r="Y42" s="372">
        <v>8.3341602530227599E-2</v>
      </c>
      <c r="Z42" s="372">
        <v>7.0131071645349152E-2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B42" s="21"/>
      <c r="BC42" s="21"/>
    </row>
    <row r="43" spans="1:55">
      <c r="B43" s="198">
        <v>5</v>
      </c>
      <c r="D43" s="198">
        <v>5</v>
      </c>
      <c r="E43" s="326">
        <v>0.08</v>
      </c>
      <c r="F43" s="326">
        <v>7.9283367224575407E-2</v>
      </c>
      <c r="G43" s="326">
        <v>8.9163195546823948E-2</v>
      </c>
      <c r="H43" s="326">
        <v>6.5961990640004853E-2</v>
      </c>
      <c r="I43" s="326">
        <v>1.4581804574685497E-2</v>
      </c>
      <c r="J43" s="326"/>
      <c r="K43" s="326"/>
      <c r="N43" s="326"/>
      <c r="O43" s="326">
        <v>1.8655763377238309E-2</v>
      </c>
      <c r="P43" s="326">
        <v>3.4128030972247394E-3</v>
      </c>
      <c r="Q43" s="326">
        <v>7.6305239559513018E-3</v>
      </c>
      <c r="R43" s="326">
        <v>2.5108424245580345E-2</v>
      </c>
      <c r="S43" s="326">
        <v>1.4941203907231354E-2</v>
      </c>
      <c r="T43" s="328">
        <v>9.5766645728787465E-3</v>
      </c>
      <c r="V43" s="21"/>
      <c r="W43" s="21"/>
      <c r="X43" s="372">
        <v>6.7250561466284609E-2</v>
      </c>
      <c r="Y43" s="372">
        <v>0.1126249911996422</v>
      </c>
      <c r="Z43" s="372">
        <v>7.9283367224575407E-2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B43" s="21"/>
      <c r="BC43" s="21"/>
    </row>
    <row r="44" spans="1:55">
      <c r="B44" s="198">
        <v>6</v>
      </c>
      <c r="E44" s="326">
        <v>0.08</v>
      </c>
      <c r="F44" s="326">
        <v>8.2470432600967092E-2</v>
      </c>
      <c r="G44" s="326">
        <v>9.823940405821685E-2</v>
      </c>
      <c r="H44" s="326">
        <v>7.1203220423371461E-2</v>
      </c>
      <c r="I44" s="326">
        <v>7.7283596343740157E-3</v>
      </c>
      <c r="J44" s="326"/>
      <c r="K44" s="326"/>
      <c r="N44" s="326"/>
      <c r="O44" s="326">
        <v>2.0151882899799224E-2</v>
      </c>
      <c r="P44" s="326">
        <v>2.9339431152103157E-3</v>
      </c>
      <c r="Q44" s="326">
        <v>7.4953292290162957E-3</v>
      </c>
      <c r="R44" s="326">
        <v>2.4465339394687684E-2</v>
      </c>
      <c r="S44" s="326">
        <v>1.8149278009804572E-2</v>
      </c>
      <c r="T44" s="328">
        <v>9.3675475022117032E-3</v>
      </c>
      <c r="V44" s="21"/>
      <c r="W44" s="21"/>
      <c r="X44" s="372">
        <v>7.3339963214630544E-2</v>
      </c>
      <c r="Y44" s="372">
        <v>0.10755556112577103</v>
      </c>
      <c r="Z44" s="372">
        <v>8.2470432600967092E-2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B44" s="21"/>
      <c r="BC44" s="21"/>
    </row>
    <row r="45" spans="1:55">
      <c r="B45" s="198">
        <v>7</v>
      </c>
      <c r="E45" s="326">
        <v>0.08</v>
      </c>
      <c r="F45" s="326">
        <v>7.6229583287437341E-2</v>
      </c>
      <c r="G45" s="326">
        <v>9.0475061146852775E-2</v>
      </c>
      <c r="H45" s="326">
        <v>6.8023600662815653E-2</v>
      </c>
      <c r="I45" s="326">
        <v>-4.4512986546652034E-4</v>
      </c>
      <c r="J45" s="326"/>
      <c r="K45" s="326"/>
      <c r="N45" s="326"/>
      <c r="O45" s="326">
        <v>2.0019655485402344E-2</v>
      </c>
      <c r="P45" s="326">
        <v>2.7195514001544588E-3</v>
      </c>
      <c r="Q45" s="326">
        <v>3.708631669740085E-3</v>
      </c>
      <c r="R45" s="326">
        <v>2.1374096619615274E-2</v>
      </c>
      <c r="S45" s="326">
        <v>1.8645121454914891E-2</v>
      </c>
      <c r="T45" s="328">
        <v>9.2719629066027355E-3</v>
      </c>
      <c r="V45" s="21"/>
      <c r="W45" s="21"/>
      <c r="X45" s="372">
        <v>6.9510163693204063E-2</v>
      </c>
      <c r="Y45" s="372">
        <v>9.4736052779859969E-2</v>
      </c>
      <c r="Z45" s="372">
        <v>7.6229583287437341E-2</v>
      </c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B45" s="21"/>
      <c r="BC45" s="21"/>
    </row>
    <row r="46" spans="1:55">
      <c r="B46" s="198">
        <v>8</v>
      </c>
      <c r="D46" s="198">
        <v>8</v>
      </c>
      <c r="E46" s="326">
        <v>0.08</v>
      </c>
      <c r="F46" s="326">
        <v>8.8926280130284585E-2</v>
      </c>
      <c r="G46" s="326">
        <v>0.10464280588263142</v>
      </c>
      <c r="H46" s="326">
        <v>7.5044488513345442E-2</v>
      </c>
      <c r="I46" s="326">
        <v>3.5094882356716539E-3</v>
      </c>
      <c r="J46" s="326"/>
      <c r="K46" s="326"/>
      <c r="N46" s="326"/>
      <c r="O46" s="326">
        <v>2.1250813467420651E-2</v>
      </c>
      <c r="P46" s="326">
        <v>5.6300617342172204E-3</v>
      </c>
      <c r="Q46" s="326">
        <v>3.6304031982053323E-3</v>
      </c>
      <c r="R46" s="326">
        <v>2.6807052996472486E-2</v>
      </c>
      <c r="S46" s="326">
        <v>2.1074080337419424E-2</v>
      </c>
      <c r="T46" s="328">
        <v>9.5795095473826149E-3</v>
      </c>
      <c r="V46" s="21"/>
      <c r="W46" s="21"/>
      <c r="X46" s="372">
        <v>7.3878040516815791E-2</v>
      </c>
      <c r="Y46" s="372">
        <v>0.13278640600517821</v>
      </c>
      <c r="Z46" s="372">
        <v>8.8926280130284585E-2</v>
      </c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B46" s="21"/>
      <c r="BC46" s="21"/>
    </row>
    <row r="47" spans="1:55">
      <c r="B47" s="198">
        <v>9</v>
      </c>
      <c r="E47" s="326">
        <v>0.08</v>
      </c>
      <c r="F47" s="326">
        <v>8.9947376977996374E-2</v>
      </c>
      <c r="G47" s="326">
        <v>0.10477467571642629</v>
      </c>
      <c r="H47" s="326">
        <v>7.1161686740098595E-2</v>
      </c>
      <c r="I47" s="326">
        <v>3.0888246131044461E-4</v>
      </c>
      <c r="J47" s="326"/>
      <c r="K47" s="326"/>
      <c r="N47" s="326"/>
      <c r="O47" s="326">
        <v>2.0768157813991897E-2</v>
      </c>
      <c r="P47" s="326">
        <v>6.0876507099098913E-3</v>
      </c>
      <c r="Q47" s="326">
        <v>2.9139017168592122E-3</v>
      </c>
      <c r="R47" s="326">
        <v>3.12003456111507E-2</v>
      </c>
      <c r="S47" s="326">
        <v>1.9058602092357858E-2</v>
      </c>
      <c r="T47" s="328">
        <v>8.605872897044925E-3</v>
      </c>
      <c r="V47" s="21"/>
      <c r="W47" s="21"/>
      <c r="X47" s="372">
        <v>6.7889176790262518E-2</v>
      </c>
      <c r="Y47" s="372">
        <v>0.15626216257815639</v>
      </c>
      <c r="Z47" s="372">
        <v>8.9947376977996374E-2</v>
      </c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B47" s="21"/>
      <c r="BC47" s="21"/>
    </row>
    <row r="48" spans="1:55">
      <c r="B48" s="198">
        <v>10</v>
      </c>
      <c r="E48" s="326">
        <v>0.08</v>
      </c>
      <c r="F48" s="326">
        <v>7.5971575079830655E-2</v>
      </c>
      <c r="G48" s="326">
        <v>8.464596387090273E-2</v>
      </c>
      <c r="H48" s="326">
        <v>5.9314851939446189E-2</v>
      </c>
      <c r="I48" s="326">
        <v>-3.3224621462606407E-3</v>
      </c>
      <c r="J48" s="326"/>
      <c r="K48" s="326"/>
      <c r="N48" s="326"/>
      <c r="O48" s="326">
        <v>1.8305672854736089E-2</v>
      </c>
      <c r="P48" s="326">
        <v>5.4525219294208668E-3</v>
      </c>
      <c r="Q48" s="326">
        <v>-1.9901426603879943E-4</v>
      </c>
      <c r="R48" s="326">
        <v>2.7647326903640027E-2</v>
      </c>
      <c r="S48" s="326">
        <v>1.7143672208254888E-2</v>
      </c>
      <c r="T48" s="328">
        <v>5.9648199906739046E-3</v>
      </c>
      <c r="V48" s="21"/>
      <c r="W48" s="21"/>
      <c r="X48" s="372">
        <v>5.4907693732936247E-2</v>
      </c>
      <c r="Y48" s="372">
        <v>0.14021586580270706</v>
      </c>
      <c r="Z48" s="372">
        <v>7.5971575079830655E-2</v>
      </c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B48" s="21"/>
      <c r="BC48" s="21"/>
    </row>
    <row r="49" spans="1:55">
      <c r="B49" s="198">
        <v>11</v>
      </c>
      <c r="D49" s="198">
        <v>11</v>
      </c>
      <c r="E49" s="326">
        <v>0.08</v>
      </c>
      <c r="F49" s="326">
        <v>5.2298809004933666E-2</v>
      </c>
      <c r="G49" s="326">
        <v>5.0292447594843193E-2</v>
      </c>
      <c r="H49" s="326">
        <v>4.2960764130748341E-2</v>
      </c>
      <c r="I49" s="326">
        <v>-4.4750303734885089E-3</v>
      </c>
      <c r="J49" s="326"/>
      <c r="K49" s="326"/>
      <c r="N49" s="326"/>
      <c r="O49" s="326">
        <v>1.4243239175466757E-2</v>
      </c>
      <c r="P49" s="326">
        <v>4.3737845394769504E-3</v>
      </c>
      <c r="Q49" s="326">
        <v>-3.2990198803831052E-3</v>
      </c>
      <c r="R49" s="326">
        <v>1.8152592769190807E-2</v>
      </c>
      <c r="S49" s="326">
        <v>1.5685696723037219E-2</v>
      </c>
      <c r="T49" s="328">
        <v>1.5282093857960043E-3</v>
      </c>
      <c r="V49" s="21"/>
      <c r="W49" s="21"/>
      <c r="X49" s="372">
        <v>3.8179845684116032E-2</v>
      </c>
      <c r="Y49" s="372">
        <v>9.5373979819316057E-2</v>
      </c>
      <c r="Z49" s="372">
        <v>5.2298809004933666E-2</v>
      </c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B49" s="21"/>
      <c r="BC49" s="21"/>
    </row>
    <row r="50" spans="1:55">
      <c r="B50" s="198">
        <v>12</v>
      </c>
      <c r="E50" s="326">
        <v>0.08</v>
      </c>
      <c r="F50" s="326">
        <v>5.2339456087704628E-2</v>
      </c>
      <c r="G50" s="326">
        <v>5.0071517419120415E-2</v>
      </c>
      <c r="H50" s="326">
        <v>4.5940277224128856E-2</v>
      </c>
      <c r="I50" s="326">
        <v>6.1023420533585782E-3</v>
      </c>
      <c r="J50" s="326"/>
      <c r="K50" s="326"/>
      <c r="N50" s="326"/>
      <c r="O50" s="326">
        <v>1.6070377147576202E-2</v>
      </c>
      <c r="P50" s="326">
        <v>4.3709635008984142E-3</v>
      </c>
      <c r="Q50" s="326">
        <v>-1.5553226225905577E-3</v>
      </c>
      <c r="R50" s="326">
        <v>1.5536500020893969E-2</v>
      </c>
      <c r="S50" s="326">
        <v>1.6134377178278241E-2</v>
      </c>
      <c r="T50" s="328">
        <v>6.9714761353081378E-4</v>
      </c>
      <c r="V50" s="21"/>
      <c r="W50" s="21"/>
      <c r="X50" s="372">
        <v>4.2052194257749642E-2</v>
      </c>
      <c r="Y50" s="372">
        <v>8.3229034030519511E-2</v>
      </c>
      <c r="Z50" s="372">
        <v>5.2339456087704628E-2</v>
      </c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B50" s="21"/>
      <c r="BC50" s="21"/>
    </row>
    <row r="51" spans="1:55">
      <c r="A51" s="198">
        <v>2020</v>
      </c>
      <c r="B51" s="198">
        <v>1</v>
      </c>
      <c r="C51" s="198">
        <v>2020</v>
      </c>
      <c r="E51" s="326">
        <v>0.08</v>
      </c>
      <c r="F51" s="326">
        <v>5.587844405866127E-2</v>
      </c>
      <c r="G51" s="326">
        <v>6.0010561954667807E-2</v>
      </c>
      <c r="H51" s="326">
        <v>5.0972052210804364E-2</v>
      </c>
      <c r="I51" s="326">
        <v>9.1848264764622378E-3</v>
      </c>
      <c r="J51" s="326">
        <v>0</v>
      </c>
      <c r="K51" s="326">
        <v>0</v>
      </c>
      <c r="N51" s="326"/>
      <c r="O51" s="326">
        <v>1.5801246003102891E-2</v>
      </c>
      <c r="P51" s="326">
        <v>3.8444124741664619E-3</v>
      </c>
      <c r="Q51" s="326">
        <v>2.6001953514659558E-3</v>
      </c>
      <c r="R51" s="326">
        <v>1.4638326792869359E-2</v>
      </c>
      <c r="S51" s="326">
        <v>1.6359298910741796E-2</v>
      </c>
      <c r="T51" s="328">
        <v>2.1823837806303156E-3</v>
      </c>
      <c r="V51" s="21"/>
      <c r="W51" s="21"/>
      <c r="X51" s="372">
        <v>4.8327589863601084E-2</v>
      </c>
      <c r="Y51" s="372">
        <v>7.7733355532056958E-2</v>
      </c>
      <c r="Z51" s="372">
        <v>5.587844405866127E-2</v>
      </c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B51" s="21"/>
      <c r="BC51" s="21"/>
    </row>
    <row r="52" spans="1:55">
      <c r="B52" s="198">
        <v>2</v>
      </c>
      <c r="D52" s="198">
        <v>2</v>
      </c>
      <c r="E52" s="326">
        <v>0.08</v>
      </c>
      <c r="F52" s="326">
        <v>6.3496628711629866E-2</v>
      </c>
      <c r="G52" s="326">
        <v>6.8985513020160649E-2</v>
      </c>
      <c r="H52" s="326">
        <v>5.3184982523279523E-2</v>
      </c>
      <c r="I52" s="326">
        <v>1.1888035355527959E-2</v>
      </c>
      <c r="J52" s="326">
        <v>0</v>
      </c>
      <c r="K52" s="326">
        <v>0</v>
      </c>
      <c r="N52" s="326"/>
      <c r="O52" s="326">
        <v>1.6847221991406754E-2</v>
      </c>
      <c r="P52" s="326">
        <v>4.4918430745889224E-3</v>
      </c>
      <c r="Q52" s="326">
        <v>3.162268090819148E-3</v>
      </c>
      <c r="R52" s="326">
        <v>2.0983450749193746E-2</v>
      </c>
      <c r="S52" s="326">
        <v>1.5364112482104997E-2</v>
      </c>
      <c r="T52" s="328">
        <v>2.4954299019950693E-3</v>
      </c>
      <c r="V52" s="21"/>
      <c r="W52" s="21"/>
      <c r="X52" s="372">
        <v>5.0365488531197045E-2</v>
      </c>
      <c r="Y52" s="372">
        <v>0.103670669150697</v>
      </c>
      <c r="Z52" s="372">
        <v>6.3496628711629866E-2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B52" s="21"/>
      <c r="BC52" s="21"/>
    </row>
    <row r="53" spans="1:55">
      <c r="B53" s="198">
        <v>3</v>
      </c>
      <c r="E53" s="326">
        <v>0.08</v>
      </c>
      <c r="F53" s="326">
        <v>6.4262506457412716E-2</v>
      </c>
      <c r="G53" s="326">
        <v>6.9236802515267648E-2</v>
      </c>
      <c r="H53" s="326">
        <v>5.4147698040411418E-2</v>
      </c>
      <c r="I53" s="326">
        <v>8.07277653101246E-3</v>
      </c>
      <c r="J53" s="326">
        <v>0</v>
      </c>
      <c r="K53" s="326">
        <v>0</v>
      </c>
      <c r="N53" s="326"/>
      <c r="O53" s="326">
        <v>1.8565549225398707E-2</v>
      </c>
      <c r="P53" s="326">
        <v>5.027149969791778E-3</v>
      </c>
      <c r="Q53" s="326">
        <v>1.9452027362733858E-3</v>
      </c>
      <c r="R53" s="326">
        <v>2.1220163155145907E-2</v>
      </c>
      <c r="S53" s="326">
        <v>1.5032975224092859E-2</v>
      </c>
      <c r="T53" s="328">
        <v>2.415618807522927E-3</v>
      </c>
      <c r="V53" s="21"/>
      <c r="W53" s="21"/>
      <c r="X53" s="372">
        <v>5.1007724963320955E-2</v>
      </c>
      <c r="Y53" s="372">
        <v>0.10557748582158544</v>
      </c>
      <c r="Z53" s="372">
        <v>6.4262506457412716E-2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B53" s="21"/>
      <c r="BC53" s="21"/>
    </row>
    <row r="54" spans="1:55">
      <c r="B54" s="198">
        <v>4</v>
      </c>
      <c r="E54" s="326">
        <v>0.08</v>
      </c>
      <c r="F54" s="326">
        <v>4.6309508263776111E-2</v>
      </c>
      <c r="G54" s="326">
        <v>5.4173177188233446E-2</v>
      </c>
      <c r="H54" s="326">
        <v>3.9448984285350486E-2</v>
      </c>
      <c r="I54" s="326">
        <v>-7.516429099149402E-3</v>
      </c>
      <c r="J54" s="326">
        <v>0</v>
      </c>
      <c r="K54" s="326">
        <v>0</v>
      </c>
      <c r="N54" s="326"/>
      <c r="O54" s="326">
        <v>1.5265340025296706E-2</v>
      </c>
      <c r="P54" s="326">
        <v>4.2934468766417187E-3</v>
      </c>
      <c r="Q54" s="326">
        <v>-6.9394154072514938E-3</v>
      </c>
      <c r="R54" s="326">
        <v>1.5897270515986755E-2</v>
      </c>
      <c r="S54" s="326">
        <v>1.4432460278345802E-2</v>
      </c>
      <c r="T54" s="328">
        <v>2.7695124930709695E-3</v>
      </c>
      <c r="V54" s="21"/>
      <c r="W54" s="21"/>
      <c r="X54" s="372">
        <v>3.5956192170711443E-2</v>
      </c>
      <c r="Y54" s="372">
        <v>7.9827942648243999E-2</v>
      </c>
      <c r="Z54" s="372">
        <v>4.6309508263776111E-2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B54" s="21"/>
      <c r="BC54" s="21"/>
    </row>
    <row r="55" spans="1:55">
      <c r="B55" s="198">
        <v>5</v>
      </c>
      <c r="D55" s="198">
        <v>5</v>
      </c>
      <c r="E55" s="326">
        <v>0.08</v>
      </c>
      <c r="F55" s="326">
        <v>3.2665947319519439E-2</v>
      </c>
      <c r="G55" s="326">
        <v>3.6997204044698195E-2</v>
      </c>
      <c r="H55" s="326">
        <v>3.130852949731433E-2</v>
      </c>
      <c r="I55" s="326">
        <v>1.3519633333316516E-3</v>
      </c>
      <c r="J55" s="326">
        <v>0</v>
      </c>
      <c r="K55" s="326">
        <v>0</v>
      </c>
      <c r="N55" s="326"/>
      <c r="O55" s="326">
        <v>1.5549522453524067E-2</v>
      </c>
      <c r="P55" s="326">
        <v>4.2074980085188068E-3</v>
      </c>
      <c r="Q55" s="326">
        <v>-1.2826594394462884E-2</v>
      </c>
      <c r="R55" s="326">
        <v>8.8301247579123006E-3</v>
      </c>
      <c r="S55" s="326">
        <v>1.3700865628203971E-2</v>
      </c>
      <c r="T55" s="328">
        <v>2.4895754009911578E-3</v>
      </c>
      <c r="V55" s="21"/>
      <c r="W55" s="21"/>
      <c r="X55" s="372">
        <v>2.8322332602146005E-2</v>
      </c>
      <c r="Y55" s="372">
        <v>5.028845959822581E-2</v>
      </c>
      <c r="Z55" s="372">
        <v>3.2665947319519439E-2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B55" s="21"/>
      <c r="BC55" s="21"/>
    </row>
    <row r="56" spans="1:55">
      <c r="B56" s="198">
        <v>6</v>
      </c>
      <c r="E56" s="326">
        <v>0.08</v>
      </c>
      <c r="F56" s="326">
        <v>2.815233462046085E-2</v>
      </c>
      <c r="G56" s="326">
        <v>2.5511145118099376E-2</v>
      </c>
      <c r="H56" s="326">
        <v>2.3749249481251677E-2</v>
      </c>
      <c r="I56" s="326">
        <v>3.3237450220169329E-3</v>
      </c>
      <c r="J56" s="326">
        <v>0</v>
      </c>
      <c r="K56" s="326">
        <v>0</v>
      </c>
      <c r="N56" s="326"/>
      <c r="O56" s="326">
        <v>1.4206154286433886E-2</v>
      </c>
      <c r="P56" s="326">
        <v>4.0760814553481772E-3</v>
      </c>
      <c r="Q56" s="326">
        <v>-1.3978723337015048E-2</v>
      </c>
      <c r="R56" s="326">
        <v>1.0817725587138146E-2</v>
      </c>
      <c r="S56" s="326">
        <v>9.8634765671315305E-3</v>
      </c>
      <c r="T56" s="328">
        <v>2.4458896305889133E-3</v>
      </c>
      <c r="V56" s="21"/>
      <c r="W56" s="21"/>
      <c r="X56" s="372">
        <v>1.9759066815249415E-2</v>
      </c>
      <c r="Y56" s="372">
        <v>5.7628072302471134E-2</v>
      </c>
      <c r="Z56" s="372">
        <v>2.815233462046085E-2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B56" s="21"/>
      <c r="BC56" s="21"/>
    </row>
    <row r="57" spans="1:55">
      <c r="B57" s="198">
        <v>7</v>
      </c>
      <c r="E57" s="326">
        <v>0.08</v>
      </c>
      <c r="F57" s="326">
        <v>3.4436977422539039E-2</v>
      </c>
      <c r="G57" s="326">
        <v>3.2871003806962396E-2</v>
      </c>
      <c r="H57" s="326">
        <v>2.3301963757307531E-2</v>
      </c>
      <c r="I57" s="326">
        <v>5.6647092199955118E-3</v>
      </c>
      <c r="J57" s="326">
        <v>0</v>
      </c>
      <c r="K57" s="326">
        <v>0</v>
      </c>
      <c r="N57" s="326"/>
      <c r="O57" s="326">
        <v>1.3852402817971796E-2</v>
      </c>
      <c r="P57" s="326">
        <v>3.980097882032913E-3</v>
      </c>
      <c r="Q57" s="326">
        <v>-1.2612840899995965E-2</v>
      </c>
      <c r="R57" s="326">
        <v>1.7421035370872303E-2</v>
      </c>
      <c r="S57" s="326">
        <v>8.7269969549802293E-3</v>
      </c>
      <c r="T57" s="328">
        <v>2.4684730219906395E-3</v>
      </c>
      <c r="V57" s="21"/>
      <c r="W57" s="21"/>
      <c r="X57" s="372">
        <v>1.9267551570165464E-2</v>
      </c>
      <c r="Y57" s="372">
        <v>8.3625090079051612E-2</v>
      </c>
      <c r="Z57" s="372">
        <v>3.4436977422539039E-2</v>
      </c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B57" s="21"/>
      <c r="BC57" s="21"/>
    </row>
    <row r="58" spans="1:55">
      <c r="B58" s="198">
        <v>8</v>
      </c>
      <c r="D58" s="198">
        <v>8</v>
      </c>
      <c r="E58" s="326">
        <v>0.08</v>
      </c>
      <c r="F58" s="326">
        <v>2.1486234585725184E-2</v>
      </c>
      <c r="G58" s="326">
        <v>1.9208843133119657E-2</v>
      </c>
      <c r="H58" s="326">
        <v>1.6957487546284566E-2</v>
      </c>
      <c r="I58" s="326">
        <v>-9.0540546384674236E-3</v>
      </c>
      <c r="J58" s="326">
        <v>0</v>
      </c>
      <c r="K58" s="326">
        <v>0</v>
      </c>
      <c r="N58" s="326"/>
      <c r="O58" s="326">
        <v>1.3968238002868706E-2</v>
      </c>
      <c r="P58" s="326">
        <v>2.4182323126137697E-3</v>
      </c>
      <c r="Q58" s="326">
        <v>-1.1919053363668018E-2</v>
      </c>
      <c r="R58" s="326">
        <v>1.0583755943759111E-2</v>
      </c>
      <c r="S58" s="326">
        <v>2.8276838321036561E-3</v>
      </c>
      <c r="T58" s="328">
        <v>2.5137655679202107E-3</v>
      </c>
      <c r="V58" s="21"/>
      <c r="W58" s="21"/>
      <c r="X58" s="372">
        <v>1.2167225063504095E-2</v>
      </c>
      <c r="Y58" s="372">
        <v>5.1695708509594818E-2</v>
      </c>
      <c r="Z58" s="372">
        <v>2.1486234585725184E-2</v>
      </c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B58" s="21"/>
      <c r="BC58" s="21"/>
    </row>
    <row r="59" spans="1:55">
      <c r="B59" s="198">
        <v>9</v>
      </c>
      <c r="E59" s="326">
        <v>0.08</v>
      </c>
      <c r="F59" s="326">
        <v>1.805052672585794E-2</v>
      </c>
      <c r="G59" s="326">
        <v>1.7881038299486063E-2</v>
      </c>
      <c r="H59" s="326">
        <v>1.9942121078809105E-2</v>
      </c>
      <c r="I59" s="326">
        <v>-3.0555966412016966E-3</v>
      </c>
      <c r="J59" s="326">
        <v>0</v>
      </c>
      <c r="K59" s="326">
        <v>0</v>
      </c>
      <c r="N59" s="326"/>
      <c r="O59" s="326">
        <v>1.6297971693592199E-2</v>
      </c>
      <c r="P59" s="326">
        <v>2.2064096033056644E-3</v>
      </c>
      <c r="Q59" s="326">
        <v>-1.257529730399479E-2</v>
      </c>
      <c r="R59" s="326">
        <v>4.7781202114296232E-3</v>
      </c>
      <c r="S59" s="326">
        <v>3.2148737463599652E-3</v>
      </c>
      <c r="T59" s="328">
        <v>2.8580851728031514E-3</v>
      </c>
      <c r="V59" s="21"/>
      <c r="W59" s="21"/>
      <c r="X59" s="372">
        <v>1.5315835032289726E-2</v>
      </c>
      <c r="Y59" s="372">
        <v>2.765729510971715E-2</v>
      </c>
      <c r="Z59" s="372">
        <v>1.805052672585794E-2</v>
      </c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B59" s="21"/>
      <c r="BC59" s="21"/>
    </row>
    <row r="60" spans="1:55">
      <c r="B60" s="198">
        <v>10</v>
      </c>
      <c r="E60" s="326">
        <v>0.08</v>
      </c>
      <c r="F60" s="326">
        <v>2.7030624038614004E-2</v>
      </c>
      <c r="G60" s="326">
        <v>3.2501492681558108E-2</v>
      </c>
      <c r="H60" s="326">
        <v>2.9542784465599325E-2</v>
      </c>
      <c r="I60" s="326">
        <v>5.4691066849539283E-3</v>
      </c>
      <c r="J60" s="326">
        <v>0</v>
      </c>
      <c r="K60" s="326">
        <v>0</v>
      </c>
      <c r="N60" s="326"/>
      <c r="O60" s="326">
        <v>1.9402648054925375E-2</v>
      </c>
      <c r="P60" s="326">
        <v>4.2817186803442544E-3</v>
      </c>
      <c r="Q60" s="326">
        <v>-1.2046998562322437E-2</v>
      </c>
      <c r="R60" s="326">
        <v>5.8260153715062046E-3</v>
      </c>
      <c r="S60" s="326">
        <v>5.2352478848193343E-3</v>
      </c>
      <c r="T60" s="328">
        <v>2.7676387434103851E-3</v>
      </c>
      <c r="V60" s="21"/>
      <c r="W60" s="21"/>
      <c r="X60" s="372">
        <v>2.2887475180420003E-2</v>
      </c>
      <c r="Y60" s="372">
        <v>3.9840278654581063E-2</v>
      </c>
      <c r="Z60" s="372">
        <v>2.7030624038614004E-2</v>
      </c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B60" s="21"/>
      <c r="BC60" s="21"/>
    </row>
    <row r="61" spans="1:55">
      <c r="B61" s="198">
        <v>11</v>
      </c>
      <c r="D61" s="198">
        <v>11</v>
      </c>
      <c r="E61" s="326">
        <v>0.08</v>
      </c>
      <c r="F61" s="326">
        <v>3.6594700785765433E-2</v>
      </c>
      <c r="G61" s="326">
        <v>4.853720264788719E-2</v>
      </c>
      <c r="H61" s="326">
        <v>3.1123344818411169E-2</v>
      </c>
      <c r="I61" s="326">
        <v>4.7956544438472193E-3</v>
      </c>
      <c r="J61" s="326">
        <v>0</v>
      </c>
      <c r="K61" s="326">
        <v>0</v>
      </c>
      <c r="N61" s="326"/>
      <c r="O61" s="326">
        <v>1.8891859267169221E-2</v>
      </c>
      <c r="P61" s="326">
        <v>5.1295009739105593E-3</v>
      </c>
      <c r="Q61" s="326">
        <v>-1.2392904873702561E-2</v>
      </c>
      <c r="R61" s="326">
        <v>1.4748435560153152E-2</v>
      </c>
      <c r="S61" s="326">
        <v>5.2238482041148003E-3</v>
      </c>
      <c r="T61" s="328">
        <v>3.3650462559682492E-3</v>
      </c>
      <c r="V61" s="21"/>
      <c r="W61" s="21"/>
      <c r="X61" s="372">
        <v>2.2228432274561172E-2</v>
      </c>
      <c r="Y61" s="372">
        <v>8.0474198805646102E-2</v>
      </c>
      <c r="Z61" s="372">
        <v>3.6594700785765433E-2</v>
      </c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B61" s="21"/>
      <c r="BC61" s="21"/>
    </row>
    <row r="62" spans="1:55">
      <c r="B62" s="198">
        <v>12</v>
      </c>
      <c r="E62" s="326">
        <v>0.08</v>
      </c>
      <c r="F62" s="326">
        <v>2.6415190391841925E-2</v>
      </c>
      <c r="G62" s="326">
        <v>2.9259937114885837E-2</v>
      </c>
      <c r="H62" s="326">
        <v>1.7702988320316138E-2</v>
      </c>
      <c r="I62" s="326">
        <v>-3.7777289527149982E-3</v>
      </c>
      <c r="J62" s="326">
        <v>0.08</v>
      </c>
      <c r="K62" s="326">
        <v>0</v>
      </c>
      <c r="N62" s="326"/>
      <c r="O62" s="326">
        <v>1.7440492614540195E-2</v>
      </c>
      <c r="P62" s="326">
        <v>6.0367269662897852E-3</v>
      </c>
      <c r="Q62" s="326">
        <v>-1.2793818421620615E-2</v>
      </c>
      <c r="R62" s="326">
        <v>1.631937249579786E-2</v>
      </c>
      <c r="S62" s="326">
        <v>4.075067009842297E-3</v>
      </c>
      <c r="T62" s="328">
        <v>-8.2898889557548577E-3</v>
      </c>
      <c r="V62" s="21"/>
      <c r="W62" s="21"/>
      <c r="X62" s="372">
        <v>5.86127666858971E-3</v>
      </c>
      <c r="Y62" s="372">
        <v>9.0238902751432981E-2</v>
      </c>
      <c r="Z62" s="372">
        <v>2.6415190391841925E-2</v>
      </c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B62" s="21"/>
      <c r="BC62" s="21"/>
    </row>
    <row r="63" spans="1:55">
      <c r="A63" s="198">
        <v>2021</v>
      </c>
      <c r="B63" s="198">
        <v>1</v>
      </c>
      <c r="C63" s="198">
        <v>2021</v>
      </c>
      <c r="E63" s="326">
        <v>0.06</v>
      </c>
      <c r="F63" s="326">
        <v>2.5560945509953248E-2</v>
      </c>
      <c r="G63" s="326">
        <v>2.1751665677776977E-2</v>
      </c>
      <c r="H63" s="326">
        <v>1.7146817642197831E-2</v>
      </c>
      <c r="I63" s="326">
        <v>8.3449217469073744E-3</v>
      </c>
      <c r="J63" s="326">
        <v>0.04</v>
      </c>
      <c r="K63" s="326">
        <v>0.04</v>
      </c>
      <c r="N63" s="326"/>
      <c r="O63" s="326">
        <v>1.7756398681042652E-2</v>
      </c>
      <c r="P63" s="326">
        <v>5.6413220695934159E-3</v>
      </c>
      <c r="Q63" s="326">
        <v>-1.1814127671095421E-2</v>
      </c>
      <c r="R63" s="326">
        <v>1.5689509052012718E-2</v>
      </c>
      <c r="S63" s="326">
        <v>4.5801666454781372E-3</v>
      </c>
      <c r="T63" s="328">
        <v>-6.2923232670781632E-3</v>
      </c>
      <c r="U63" s="328"/>
      <c r="V63" s="21"/>
      <c r="W63" s="21"/>
      <c r="X63" s="372">
        <v>5.5810497390034186E-3</v>
      </c>
      <c r="Y63" s="372">
        <v>8.8122965622388527E-2</v>
      </c>
      <c r="Z63" s="372">
        <v>2.5560945509953248E-2</v>
      </c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B63" s="21"/>
      <c r="BC63" s="21"/>
    </row>
    <row r="64" spans="1:55">
      <c r="B64" s="198">
        <v>2</v>
      </c>
      <c r="D64" s="198">
        <v>2</v>
      </c>
      <c r="E64" s="326">
        <v>0.06</v>
      </c>
      <c r="F64" s="326">
        <v>2.5205711616651083E-2</v>
      </c>
      <c r="G64" s="326">
        <v>2.3348539702199744E-2</v>
      </c>
      <c r="H64" s="326">
        <v>1.5420525752820824E-2</v>
      </c>
      <c r="I64" s="326">
        <v>1.1537537486084881E-2</v>
      </c>
      <c r="J64" s="326">
        <v>0.04</v>
      </c>
      <c r="K64" s="326">
        <v>0.04</v>
      </c>
      <c r="N64" s="326"/>
      <c r="O64" s="326">
        <v>1.5233182362209403E-2</v>
      </c>
      <c r="P64" s="326">
        <v>5.956802130964783E-3</v>
      </c>
      <c r="Q64" s="326">
        <v>-1.113835697622142E-2</v>
      </c>
      <c r="R64" s="326">
        <v>1.6655298407000117E-2</v>
      </c>
      <c r="S64" s="326">
        <v>4.2505237602982046E-3</v>
      </c>
      <c r="T64" s="328">
        <v>-5.7517380676003179E-3</v>
      </c>
      <c r="V64" s="21"/>
      <c r="W64" s="21"/>
      <c r="X64" s="372">
        <v>3.4468034306485151E-3</v>
      </c>
      <c r="Y64" s="372">
        <v>9.1350403609616659E-2</v>
      </c>
      <c r="Z64" s="372">
        <v>2.5205711616651083E-2</v>
      </c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B64" s="21"/>
      <c r="BC64" s="21"/>
    </row>
    <row r="65" spans="1:55">
      <c r="B65" s="198">
        <v>3</v>
      </c>
      <c r="E65" s="326">
        <v>0.06</v>
      </c>
      <c r="F65" s="326">
        <v>2.2807850597746926E-2</v>
      </c>
      <c r="G65" s="326">
        <v>2.0551777708757379E-2</v>
      </c>
      <c r="H65" s="326">
        <v>1.3460815081242306E-2</v>
      </c>
      <c r="I65" s="326">
        <v>5.7149878573126145E-3</v>
      </c>
      <c r="J65" s="326">
        <v>0.04</v>
      </c>
      <c r="K65" s="326">
        <v>0.04</v>
      </c>
      <c r="N65" s="326"/>
      <c r="O65" s="326">
        <v>1.2605718784478788E-2</v>
      </c>
      <c r="P65" s="326">
        <v>5.4786547860316602E-3</v>
      </c>
      <c r="Q65" s="326">
        <v>-9.7442825334811412E-3</v>
      </c>
      <c r="R65" s="326">
        <v>1.5730990839885613E-2</v>
      </c>
      <c r="S65" s="326">
        <v>4.7686765094289256E-3</v>
      </c>
      <c r="T65" s="328">
        <v>-6.0319077885969191E-3</v>
      </c>
      <c r="V65" s="21"/>
      <c r="W65" s="21"/>
      <c r="X65" s="372">
        <v>2.1329417704496478E-3</v>
      </c>
      <c r="Y65" s="372">
        <v>8.4600385102901576E-2</v>
      </c>
      <c r="Z65" s="372">
        <v>2.2807850597746926E-2</v>
      </c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B65" s="21"/>
      <c r="BC65" s="21"/>
    </row>
    <row r="66" spans="1:55">
      <c r="B66" s="198">
        <v>4</v>
      </c>
      <c r="E66" s="326">
        <v>0.06</v>
      </c>
      <c r="F66" s="326">
        <v>5.2473049424948792E-2</v>
      </c>
      <c r="G66" s="326">
        <v>5.3418193182540596E-2</v>
      </c>
      <c r="H66" s="326">
        <v>3.6230828409933968E-2</v>
      </c>
      <c r="I66" s="326">
        <v>2.1269253809227395E-2</v>
      </c>
      <c r="J66" s="326">
        <v>0.04</v>
      </c>
      <c r="K66" s="326">
        <v>0.04</v>
      </c>
      <c r="N66" s="326"/>
      <c r="O66" s="326">
        <v>1.4377553990514177E-2</v>
      </c>
      <c r="P66" s="326">
        <v>6.393872887752664E-3</v>
      </c>
      <c r="Q66" s="326">
        <v>-2.6234449433889056E-3</v>
      </c>
      <c r="R66" s="326">
        <v>2.6016604851494186E-2</v>
      </c>
      <c r="S66" s="326">
        <v>4.5430821329387463E-3</v>
      </c>
      <c r="T66" s="328">
        <v>3.7653805056377678E-3</v>
      </c>
      <c r="V66" s="21"/>
      <c r="W66" s="21"/>
      <c r="X66" s="372">
        <v>2.6879424626475856E-2</v>
      </c>
      <c r="Y66" s="372">
        <v>0.12779724032028716</v>
      </c>
      <c r="Z66" s="372">
        <v>5.2473049424948792E-2</v>
      </c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B66" s="21"/>
      <c r="BC66" s="21"/>
    </row>
    <row r="67" spans="1:55">
      <c r="B67" s="198">
        <v>5</v>
      </c>
      <c r="D67" s="198">
        <v>5</v>
      </c>
      <c r="E67" s="326">
        <v>0.06</v>
      </c>
      <c r="F67" s="326">
        <v>6.0780507721262422E-2</v>
      </c>
      <c r="G67" s="326">
        <v>6.2713529776037946E-2</v>
      </c>
      <c r="H67" s="326">
        <v>4.4266494534794365E-2</v>
      </c>
      <c r="I67" s="326">
        <v>9.2559088831665193E-3</v>
      </c>
      <c r="J67" s="326">
        <v>0.04</v>
      </c>
      <c r="K67" s="326">
        <v>0.04</v>
      </c>
      <c r="N67" s="326"/>
      <c r="O67" s="326">
        <v>1.6649069782086894E-2</v>
      </c>
      <c r="P67" s="326">
        <v>6.7227092269062675E-3</v>
      </c>
      <c r="Q67" s="326">
        <v>1.6687332391489334E-3</v>
      </c>
      <c r="R67" s="326">
        <v>2.753920544991573E-2</v>
      </c>
      <c r="S67" s="326">
        <v>4.9405196649812662E-3</v>
      </c>
      <c r="T67" s="328">
        <v>3.2602703582236261E-3</v>
      </c>
      <c r="V67" s="21"/>
      <c r="W67" s="21"/>
      <c r="X67" s="372">
        <v>3.5681082619882121E-2</v>
      </c>
      <c r="Y67" s="372">
        <v>0.13342467658307022</v>
      </c>
      <c r="Z67" s="372">
        <v>6.0780507721262422E-2</v>
      </c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B67" s="21"/>
      <c r="BC67" s="21"/>
    </row>
    <row r="68" spans="1:55">
      <c r="B68" s="198">
        <v>6</v>
      </c>
      <c r="E68" s="326">
        <v>0.06</v>
      </c>
      <c r="F68" s="326">
        <v>6.7177566914457199E-2</v>
      </c>
      <c r="G68" s="326">
        <v>7.0665899219989781E-2</v>
      </c>
      <c r="H68" s="326">
        <v>5.286089359033852E-2</v>
      </c>
      <c r="I68" s="326">
        <v>9.3743099976417721E-3</v>
      </c>
      <c r="J68" s="326">
        <v>0.04</v>
      </c>
      <c r="K68" s="326">
        <v>0.04</v>
      </c>
      <c r="N68" s="326"/>
      <c r="O68" s="326">
        <v>2.1456011361661254E-2</v>
      </c>
      <c r="P68" s="326">
        <v>7.2220453885007323E-3</v>
      </c>
      <c r="Q68" s="326">
        <v>2.9295354282901443E-3</v>
      </c>
      <c r="R68" s="326">
        <v>2.6849836010223539E-2</v>
      </c>
      <c r="S68" s="326">
        <v>5.3485564761560989E-3</v>
      </c>
      <c r="T68" s="328">
        <v>3.3715822496253808E-3</v>
      </c>
      <c r="V68" s="21"/>
      <c r="W68" s="21"/>
      <c r="X68" s="372">
        <v>4.4700507616602048E-2</v>
      </c>
      <c r="Y68" s="372">
        <v>0.131354356343377</v>
      </c>
      <c r="Z68" s="372">
        <v>6.7177566914457199E-2</v>
      </c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B68" s="21"/>
      <c r="BC68" s="21"/>
    </row>
    <row r="69" spans="1:55">
      <c r="B69" s="198">
        <v>7</v>
      </c>
      <c r="E69" s="326">
        <v>0.06</v>
      </c>
      <c r="F69" s="326">
        <v>7.6753345467593714E-2</v>
      </c>
      <c r="G69" s="326">
        <v>7.8137363002654947E-2</v>
      </c>
      <c r="H69" s="326">
        <v>7.3216145660685905E-2</v>
      </c>
      <c r="I69" s="326">
        <v>1.4688533232749545E-2</v>
      </c>
      <c r="J69" s="326">
        <v>0.04</v>
      </c>
      <c r="K69" s="326">
        <v>0.04</v>
      </c>
      <c r="N69" s="326"/>
      <c r="O69" s="326">
        <v>2.2650565304333081E-2</v>
      </c>
      <c r="P69" s="326">
        <v>9.2083537421139734E-3</v>
      </c>
      <c r="Q69" s="326">
        <v>1.424275282820061E-2</v>
      </c>
      <c r="R69" s="326">
        <v>1.9816114614734967E-2</v>
      </c>
      <c r="S69" s="326">
        <v>7.1768530956743577E-3</v>
      </c>
      <c r="T69" s="328">
        <v>3.6587058825368569E-3</v>
      </c>
      <c r="V69" s="21"/>
      <c r="W69" s="21"/>
      <c r="X69" s="372">
        <v>6.4684973420155112E-2</v>
      </c>
      <c r="Y69" s="372">
        <v>0.11072400922581194</v>
      </c>
      <c r="Z69" s="372">
        <v>7.6753345467593714E-2</v>
      </c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B69" s="21"/>
      <c r="BC69" s="21"/>
    </row>
    <row r="70" spans="1:55">
      <c r="B70" s="198">
        <v>8</v>
      </c>
      <c r="D70" s="198">
        <v>8</v>
      </c>
      <c r="E70" s="326">
        <v>0.06</v>
      </c>
      <c r="F70" s="326">
        <v>9.5537962347380656E-2</v>
      </c>
      <c r="G70" s="326">
        <v>9.3134536993306982E-2</v>
      </c>
      <c r="H70" s="326">
        <v>8.9977250704314837E-2</v>
      </c>
      <c r="I70" s="326">
        <v>8.2335999674358895E-3</v>
      </c>
      <c r="J70" s="326">
        <v>0.04</v>
      </c>
      <c r="K70" s="326">
        <v>0.04</v>
      </c>
      <c r="N70" s="326"/>
      <c r="O70" s="326">
        <v>2.7774603345168739E-2</v>
      </c>
      <c r="P70" s="326">
        <v>1.0954074135347687E-2</v>
      </c>
      <c r="Q70" s="326">
        <v>1.7237125070721254E-2</v>
      </c>
      <c r="R70" s="326">
        <v>2.3499989191433642E-2</v>
      </c>
      <c r="S70" s="326">
        <v>1.1246576290587881E-2</v>
      </c>
      <c r="T70" s="328">
        <v>4.8255943141213391E-3</v>
      </c>
      <c r="V70" s="21"/>
      <c r="W70" s="21"/>
      <c r="X70" s="372">
        <v>8.1737443134345611E-2</v>
      </c>
      <c r="Y70" s="372">
        <v>0.13635369437856171</v>
      </c>
      <c r="Z70" s="372">
        <v>9.5537962347380656E-2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B70" s="21"/>
      <c r="BC70" s="21"/>
    </row>
    <row r="71" spans="1:55">
      <c r="B71" s="198">
        <v>9</v>
      </c>
      <c r="E71" s="326">
        <v>0.06</v>
      </c>
      <c r="F71" s="326">
        <v>0.10245055034911998</v>
      </c>
      <c r="G71" s="326">
        <v>9.8914597311303476E-2</v>
      </c>
      <c r="H71" s="326">
        <v>9.2891895273044867E-2</v>
      </c>
      <c r="I71" s="326">
        <v>3.2348890908426853E-3</v>
      </c>
      <c r="J71" s="326">
        <v>0.04</v>
      </c>
      <c r="K71" s="326">
        <v>0.04</v>
      </c>
      <c r="N71" s="326"/>
      <c r="O71" s="326">
        <v>2.7612684992772567E-2</v>
      </c>
      <c r="P71" s="326">
        <v>1.0466506448572662E-2</v>
      </c>
      <c r="Q71" s="326">
        <v>1.8261831790270671E-2</v>
      </c>
      <c r="R71" s="326">
        <v>2.8268010097958911E-2</v>
      </c>
      <c r="S71" s="326">
        <v>1.2719972086219078E-2</v>
      </c>
      <c r="T71" s="328">
        <v>5.1215449333260948E-3</v>
      </c>
      <c r="V71" s="21"/>
      <c r="W71" s="21"/>
      <c r="X71" s="372">
        <v>8.4599704219786132E-2</v>
      </c>
      <c r="Y71" s="372">
        <v>0.15691344373230542</v>
      </c>
      <c r="Z71" s="372">
        <v>0.10245055034911998</v>
      </c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B71" s="21"/>
      <c r="BC71" s="21"/>
    </row>
    <row r="72" spans="1:55">
      <c r="B72" s="198">
        <v>10</v>
      </c>
      <c r="E72" s="326">
        <v>0.06</v>
      </c>
      <c r="F72" s="326">
        <v>0.10414972776649911</v>
      </c>
      <c r="G72" s="326">
        <v>9.4572982304924391E-2</v>
      </c>
      <c r="H72" s="326">
        <v>8.848574957165245E-2</v>
      </c>
      <c r="I72" s="326">
        <v>7.0188092084917386E-3</v>
      </c>
      <c r="J72" s="326">
        <v>0.04</v>
      </c>
      <c r="K72" s="326">
        <v>0.04</v>
      </c>
      <c r="N72" s="326"/>
      <c r="O72" s="326">
        <v>2.6336656116451383E-2</v>
      </c>
      <c r="P72" s="326">
        <v>1.26440591904387E-2</v>
      </c>
      <c r="Q72" s="326">
        <v>1.7997989054081901E-2</v>
      </c>
      <c r="R72" s="326">
        <v>3.4308920638894035E-2</v>
      </c>
      <c r="S72" s="326">
        <v>1.2429746822621209E-2</v>
      </c>
      <c r="T72" s="328">
        <v>4.3235594401187083E-4</v>
      </c>
      <c r="V72" s="21"/>
      <c r="W72" s="21"/>
      <c r="X72" s="372">
        <v>7.5723859056512799E-2</v>
      </c>
      <c r="Y72" s="372">
        <v>0.19190584025628254</v>
      </c>
      <c r="Z72" s="372">
        <v>0.10414972776649911</v>
      </c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B72" s="21"/>
      <c r="BC72" s="21"/>
    </row>
    <row r="73" spans="1:55">
      <c r="B73" s="198">
        <v>11</v>
      </c>
      <c r="D73" s="198">
        <v>11</v>
      </c>
      <c r="E73" s="326">
        <v>0.06</v>
      </c>
      <c r="F73" s="326">
        <v>0.11024239743302866</v>
      </c>
      <c r="G73" s="326">
        <v>9.8824293525262341E-2</v>
      </c>
      <c r="H73" s="326">
        <v>9.689689887487396E-2</v>
      </c>
      <c r="I73" s="326">
        <v>1.0340090901096888E-2</v>
      </c>
      <c r="J73" s="326">
        <v>0.04</v>
      </c>
      <c r="K73" s="326">
        <v>0.04</v>
      </c>
      <c r="N73" s="326"/>
      <c r="O73" s="326">
        <v>2.7481864845390079E-2</v>
      </c>
      <c r="P73" s="326">
        <v>1.417321470260456E-2</v>
      </c>
      <c r="Q73" s="326">
        <v>2.1414094130336524E-2</v>
      </c>
      <c r="R73" s="326">
        <v>3.3416183335573266E-2</v>
      </c>
      <c r="S73" s="326">
        <v>1.2616157121858734E-2</v>
      </c>
      <c r="T73" s="328">
        <v>1.1408832972656033E-3</v>
      </c>
      <c r="V73" s="21"/>
      <c r="W73" s="21"/>
      <c r="X73" s="372">
        <v>8.3244834555965541E-2</v>
      </c>
      <c r="Y73" s="372">
        <v>0.19238555161839721</v>
      </c>
      <c r="Z73" s="372">
        <v>0.11024239743302866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B73" s="21"/>
      <c r="BC73" s="21"/>
    </row>
    <row r="74" spans="1:55">
      <c r="B74" s="198">
        <v>12</v>
      </c>
      <c r="E74" s="326">
        <v>0.06</v>
      </c>
      <c r="F74" s="326">
        <v>0.13829040505296364</v>
      </c>
      <c r="G74" s="326">
        <v>0.13898176678156848</v>
      </c>
      <c r="H74" s="326">
        <v>0.12708401095733235</v>
      </c>
      <c r="I74" s="326">
        <v>2.1389792945283981E-2</v>
      </c>
      <c r="J74" s="326">
        <v>0.04</v>
      </c>
      <c r="K74" s="326">
        <v>0.04</v>
      </c>
      <c r="N74" s="326"/>
      <c r="O74" s="326">
        <v>3.4009314536111904E-2</v>
      </c>
      <c r="P74" s="326">
        <v>1.738021526941182E-2</v>
      </c>
      <c r="Q74" s="326">
        <v>2.4731722516244864E-2</v>
      </c>
      <c r="R74" s="326">
        <v>3.5580773599248411E-2</v>
      </c>
      <c r="S74" s="326">
        <v>1.4590247969068788E-2</v>
      </c>
      <c r="T74" s="328">
        <v>1.199813116287725E-2</v>
      </c>
      <c r="V74" s="21"/>
      <c r="W74" s="21"/>
      <c r="X74" s="372">
        <v>0.11411812003737021</v>
      </c>
      <c r="Y74" s="372">
        <v>0.2099368042360672</v>
      </c>
      <c r="Z74" s="372">
        <v>0.13829040505296364</v>
      </c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B74" s="21"/>
      <c r="BC74" s="21"/>
    </row>
    <row r="75" spans="1:55">
      <c r="A75" s="198">
        <v>2022</v>
      </c>
      <c r="B75" s="198">
        <v>1</v>
      </c>
      <c r="C75" s="198">
        <v>2022</v>
      </c>
      <c r="E75" s="326">
        <v>0.06</v>
      </c>
      <c r="F75" s="326">
        <v>0.15115788570222977</v>
      </c>
      <c r="G75" s="326">
        <v>0.15541074231575491</v>
      </c>
      <c r="H75" s="326">
        <v>0.14149710065041865</v>
      </c>
      <c r="I75" s="326">
        <v>1.9743470580112055E-2</v>
      </c>
      <c r="J75" s="326">
        <v>0.04</v>
      </c>
      <c r="K75" s="326">
        <v>0.04</v>
      </c>
      <c r="N75" s="326"/>
      <c r="O75" s="326">
        <v>3.921767981168308E-2</v>
      </c>
      <c r="P75" s="326">
        <v>1.8246972960594895E-2</v>
      </c>
      <c r="Q75" s="326">
        <v>2.4605920585290587E-2</v>
      </c>
      <c r="R75" s="326">
        <v>3.8251537422016729E-2</v>
      </c>
      <c r="S75" s="326">
        <v>1.9043146365958344E-2</v>
      </c>
      <c r="T75" s="328">
        <v>1.1792628556686136E-2</v>
      </c>
      <c r="V75" s="21"/>
      <c r="W75" s="21"/>
      <c r="X75" s="372">
        <v>0.12737136683903683</v>
      </c>
      <c r="Y75" s="372">
        <v>0.21998943376867985</v>
      </c>
      <c r="Z75" s="372">
        <v>0.15115788570222977</v>
      </c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B75" s="21"/>
      <c r="BC75" s="21"/>
    </row>
    <row r="76" spans="1:55">
      <c r="B76" s="198">
        <v>2</v>
      </c>
      <c r="D76" s="198">
        <v>2</v>
      </c>
      <c r="E76" s="326">
        <v>0.06</v>
      </c>
      <c r="F76" s="326">
        <v>0.1531502476275437</v>
      </c>
      <c r="G76" s="326">
        <v>0.15429072807860411</v>
      </c>
      <c r="H76" s="326">
        <v>0.15272731101310266</v>
      </c>
      <c r="I76" s="326">
        <v>1.3288252049868055E-2</v>
      </c>
      <c r="J76" s="326">
        <v>0.04</v>
      </c>
      <c r="K76" s="326">
        <v>0.04</v>
      </c>
      <c r="N76" s="326"/>
      <c r="O76" s="326">
        <v>4.5108143018796121E-2</v>
      </c>
      <c r="P76" s="326">
        <v>1.823013832863471E-2</v>
      </c>
      <c r="Q76" s="326">
        <v>2.468313444136136E-2</v>
      </c>
      <c r="R76" s="326">
        <v>3.1704980948595606E-2</v>
      </c>
      <c r="S76" s="326">
        <v>2.1340586193392224E-2</v>
      </c>
      <c r="T76" s="328">
        <v>1.2083264696763654E-2</v>
      </c>
      <c r="V76" s="21"/>
      <c r="W76" s="21"/>
      <c r="X76" s="372">
        <v>0.14014308843350221</v>
      </c>
      <c r="Y76" s="372">
        <v>0.18950577884729203</v>
      </c>
      <c r="Z76" s="372">
        <v>0.1531502476275437</v>
      </c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B76" s="21"/>
      <c r="BC76" s="21"/>
    </row>
    <row r="77" spans="1:55">
      <c r="B77" s="198">
        <v>3</v>
      </c>
      <c r="E77" s="326">
        <v>0.06</v>
      </c>
      <c r="F77" s="326">
        <v>0.1573703460720508</v>
      </c>
      <c r="G77" s="326">
        <v>0.15890878288282306</v>
      </c>
      <c r="H77" s="326">
        <v>0.15751632397022264</v>
      </c>
      <c r="I77" s="326">
        <v>9.3955284153239838E-3</v>
      </c>
      <c r="J77" s="326">
        <v>0.04</v>
      </c>
      <c r="K77" s="326">
        <v>0.04</v>
      </c>
      <c r="N77" s="326"/>
      <c r="O77" s="326">
        <v>4.5325864193120687E-2</v>
      </c>
      <c r="P77" s="326">
        <v>1.748761632607336E-2</v>
      </c>
      <c r="Q77" s="326">
        <v>2.801593655706083E-2</v>
      </c>
      <c r="R77" s="326">
        <v>3.2341512212796367E-2</v>
      </c>
      <c r="S77" s="326">
        <v>2.0435178783353023E-2</v>
      </c>
      <c r="T77" s="328">
        <v>1.3764237999646448E-2</v>
      </c>
      <c r="V77" s="21"/>
      <c r="W77" s="21"/>
      <c r="X77" s="372">
        <v>0.14648399826298153</v>
      </c>
      <c r="Y77" s="372">
        <v>0.18743319921034951</v>
      </c>
      <c r="Z77" s="372">
        <v>0.1573703460720508</v>
      </c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B77" s="21"/>
      <c r="BC77" s="21"/>
    </row>
    <row r="78" spans="1:55">
      <c r="B78" s="198">
        <v>4</v>
      </c>
      <c r="E78" s="326">
        <v>0.06</v>
      </c>
      <c r="F78" s="326">
        <v>0.15786834015429241</v>
      </c>
      <c r="G78" s="326">
        <v>0.15685781423557144</v>
      </c>
      <c r="H78" s="326">
        <v>0.16476625339814377</v>
      </c>
      <c r="I78" s="326">
        <v>2.1708686222973173E-2</v>
      </c>
      <c r="J78" s="326">
        <v>0.04</v>
      </c>
      <c r="K78" s="326">
        <v>0.04</v>
      </c>
      <c r="N78" s="326"/>
      <c r="O78" s="326">
        <v>4.7013702096102845E-2</v>
      </c>
      <c r="P78" s="326">
        <v>1.8674890023065792E-2</v>
      </c>
      <c r="Q78" s="326">
        <v>2.8859172519180236E-2</v>
      </c>
      <c r="R78" s="326">
        <v>2.9609359508854672E-2</v>
      </c>
      <c r="S78" s="326">
        <v>2.1531010293760547E-2</v>
      </c>
      <c r="T78" s="328">
        <v>1.2180205713328396E-2</v>
      </c>
      <c r="V78" s="21"/>
      <c r="W78" s="21"/>
      <c r="X78" s="372">
        <v>0.15047779066285405</v>
      </c>
      <c r="Y78" s="372">
        <v>0.17767302020078324</v>
      </c>
      <c r="Z78" s="372">
        <v>0.15786834015429241</v>
      </c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B78" s="21"/>
      <c r="BC78" s="21"/>
    </row>
    <row r="79" spans="1:55">
      <c r="B79" s="198">
        <v>5</v>
      </c>
      <c r="D79" s="198">
        <v>5</v>
      </c>
      <c r="E79" s="326">
        <v>0.06</v>
      </c>
      <c r="F79" s="326">
        <v>0.16228269690676411</v>
      </c>
      <c r="G79" s="326">
        <v>0.16200938258943132</v>
      </c>
      <c r="H79" s="326">
        <v>0.1703982206456236</v>
      </c>
      <c r="I79" s="326">
        <v>1.3103682832799279E-2</v>
      </c>
      <c r="J79" s="326">
        <v>0.04</v>
      </c>
      <c r="K79" s="326">
        <v>0.04</v>
      </c>
      <c r="N79" s="326"/>
      <c r="O79" s="326">
        <v>4.6530094127281901E-2</v>
      </c>
      <c r="P79" s="326">
        <v>2.0049839418596678E-2</v>
      </c>
      <c r="Q79" s="326">
        <v>2.8745201462537947E-2</v>
      </c>
      <c r="R79" s="326">
        <v>3.1300560403835505E-2</v>
      </c>
      <c r="S79" s="326">
        <v>2.2547693367308417E-2</v>
      </c>
      <c r="T79" s="328">
        <v>1.3109308127203703E-2</v>
      </c>
      <c r="V79" s="21"/>
      <c r="W79" s="21"/>
      <c r="X79" s="372">
        <v>0.15287801588044458</v>
      </c>
      <c r="Y79" s="372">
        <v>0.18715491031824949</v>
      </c>
      <c r="Z79" s="372">
        <v>0.16228269690676411</v>
      </c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B79" s="21"/>
      <c r="BC79" s="21"/>
    </row>
    <row r="80" spans="1:55">
      <c r="B80" s="198">
        <v>6</v>
      </c>
      <c r="E80" s="326">
        <v>0.06</v>
      </c>
      <c r="F80" s="326">
        <v>0.16920312450567421</v>
      </c>
      <c r="G80" s="326">
        <v>0.16591769171525583</v>
      </c>
      <c r="H80" s="326">
        <v>0.17790809651099804</v>
      </c>
      <c r="I80" s="326">
        <v>1.5528039488143186E-2</v>
      </c>
      <c r="J80" s="326">
        <v>0.04</v>
      </c>
      <c r="K80" s="326">
        <v>0.04</v>
      </c>
      <c r="N80" s="326"/>
      <c r="O80" s="326">
        <v>4.4739712547462167E-2</v>
      </c>
      <c r="P80" s="326">
        <v>2.2848005744150201E-2</v>
      </c>
      <c r="Q80" s="326">
        <v>3.0875311249076772E-2</v>
      </c>
      <c r="R80" s="326">
        <v>3.3052544660691845E-2</v>
      </c>
      <c r="S80" s="326">
        <v>2.3882585331659989E-2</v>
      </c>
      <c r="T80" s="328">
        <v>1.3970484814045307E-2</v>
      </c>
      <c r="V80" s="21"/>
      <c r="W80" s="21"/>
      <c r="X80" s="372">
        <v>0.15650510599368128</v>
      </c>
      <c r="Y80" s="372">
        <v>0.20328366559831323</v>
      </c>
      <c r="Z80" s="372">
        <v>0.16920312450567421</v>
      </c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B80" s="21"/>
      <c r="BC80" s="21"/>
    </row>
    <row r="81" spans="1:55">
      <c r="B81" s="198">
        <v>7</v>
      </c>
      <c r="E81" s="326">
        <v>0.06</v>
      </c>
      <c r="F81" s="326">
        <v>0.16422203760126153</v>
      </c>
      <c r="G81" s="326">
        <v>0.15811378458786729</v>
      </c>
      <c r="H81" s="326">
        <v>0.16454228548641825</v>
      </c>
      <c r="I81" s="326">
        <v>1.0364248471842474E-2</v>
      </c>
      <c r="J81" s="326">
        <v>0.04</v>
      </c>
      <c r="K81" s="326">
        <v>0.04</v>
      </c>
      <c r="N81" s="326"/>
      <c r="O81" s="326">
        <v>4.5308186230684035E-2</v>
      </c>
      <c r="P81" s="326">
        <v>2.2980020498038066E-2</v>
      </c>
      <c r="Q81" s="326">
        <v>2.171214201755357E-2</v>
      </c>
      <c r="R81" s="326">
        <v>3.8343854034034723E-2</v>
      </c>
      <c r="S81" s="326">
        <v>2.1941397849503032E-2</v>
      </c>
      <c r="T81" s="328">
        <v>1.409956076361954E-2</v>
      </c>
      <c r="V81" s="21"/>
      <c r="W81" s="21"/>
      <c r="X81" s="372">
        <v>0.141257934948813</v>
      </c>
      <c r="Y81" s="372">
        <v>0.22678649340192258</v>
      </c>
      <c r="Z81" s="372">
        <v>0.16422203760126153</v>
      </c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B81" s="21"/>
      <c r="BC81" s="21"/>
    </row>
    <row r="82" spans="1:55">
      <c r="B82" s="198">
        <v>8</v>
      </c>
      <c r="D82" s="198">
        <v>8</v>
      </c>
      <c r="E82" s="326">
        <v>0.06</v>
      </c>
      <c r="F82" s="326">
        <v>0.1440186730902222</v>
      </c>
      <c r="G82" s="326">
        <v>0.14838744908253276</v>
      </c>
      <c r="H82" s="326">
        <v>0.14941291125444844</v>
      </c>
      <c r="I82" s="326">
        <v>-9.2615165145463196E-3</v>
      </c>
      <c r="J82" s="326">
        <v>0.04</v>
      </c>
      <c r="K82" s="326">
        <v>0.04</v>
      </c>
      <c r="N82" s="326"/>
      <c r="O82" s="326">
        <v>4.3169456127889569E-2</v>
      </c>
      <c r="P82" s="326">
        <v>1.8322057316240804E-2</v>
      </c>
      <c r="Q82" s="326">
        <v>1.6883129620272871E-2</v>
      </c>
      <c r="R82" s="326">
        <v>3.0555058171356533E-2</v>
      </c>
      <c r="S82" s="326">
        <v>2.1763207479686665E-2</v>
      </c>
      <c r="T82" s="328">
        <v>1.3487556039105118E-2</v>
      </c>
      <c r="V82" s="21"/>
      <c r="W82" s="21"/>
      <c r="X82" s="372">
        <v>0.12915405013947767</v>
      </c>
      <c r="Y82" s="372">
        <v>0.18648587065097288</v>
      </c>
      <c r="Z82" s="372">
        <v>0.1440186730902222</v>
      </c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B82" s="21"/>
      <c r="BC82" s="21"/>
    </row>
    <row r="83" spans="1:55">
      <c r="B83" s="198">
        <v>9</v>
      </c>
      <c r="E83" s="326">
        <v>0.06</v>
      </c>
      <c r="F83" s="326">
        <v>0.13804126626493951</v>
      </c>
      <c r="G83" s="326">
        <v>0.1402941851155366</v>
      </c>
      <c r="H83" s="326">
        <v>0.14577385995204839</v>
      </c>
      <c r="I83" s="326">
        <v>-2.0042876238867136E-3</v>
      </c>
      <c r="J83" s="326">
        <v>0.04</v>
      </c>
      <c r="K83" s="326">
        <v>0.04</v>
      </c>
      <c r="N83" s="326"/>
      <c r="O83" s="326">
        <v>4.3720905867749432E-2</v>
      </c>
      <c r="P83" s="326">
        <v>1.71613743136599E-2</v>
      </c>
      <c r="Q83" s="326">
        <v>1.5679730817243737E-2</v>
      </c>
      <c r="R83" s="326">
        <v>2.7009274038784024E-2</v>
      </c>
      <c r="S83" s="326">
        <v>2.1015669797730993E-2</v>
      </c>
      <c r="T83" s="328">
        <v>1.3618275491658406E-2</v>
      </c>
      <c r="V83" s="21"/>
      <c r="W83" s="21"/>
      <c r="X83" s="372">
        <v>0.12691043884241604</v>
      </c>
      <c r="Y83" s="372">
        <v>0.17051164290149168</v>
      </c>
      <c r="Z83" s="372">
        <v>0.13804126626493951</v>
      </c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B83" s="21"/>
      <c r="BC83" s="21"/>
    </row>
    <row r="84" spans="1:55">
      <c r="B84" s="198">
        <v>10</v>
      </c>
      <c r="E84" s="326">
        <v>0.06</v>
      </c>
      <c r="F84" s="326">
        <v>0.14457231015447292</v>
      </c>
      <c r="G84" s="326">
        <v>0.14627769744199881</v>
      </c>
      <c r="H84" s="326">
        <v>0.15762597050575455</v>
      </c>
      <c r="I84" s="326">
        <v>1.26520368332943E-2</v>
      </c>
      <c r="J84" s="326">
        <v>0.04</v>
      </c>
      <c r="K84" s="326">
        <v>0.04</v>
      </c>
      <c r="N84" s="326"/>
      <c r="O84" s="326">
        <v>4.5818965070088202E-2</v>
      </c>
      <c r="P84" s="326">
        <v>1.4608444401844672E-2</v>
      </c>
      <c r="Q84" s="326">
        <v>1.5543698859562843E-2</v>
      </c>
      <c r="R84" s="326">
        <v>2.86642475249918E-2</v>
      </c>
      <c r="S84" s="326">
        <v>2.0971242529509257E-2</v>
      </c>
      <c r="T84" s="328">
        <v>1.8965711768476359E-2</v>
      </c>
      <c r="V84" s="21"/>
      <c r="W84" s="21"/>
      <c r="X84" s="372">
        <v>0.13765639091702697</v>
      </c>
      <c r="Y84" s="372">
        <v>0.16384189671628735</v>
      </c>
      <c r="Z84" s="372">
        <v>0.14457231015447292</v>
      </c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B84" s="21"/>
      <c r="BC84" s="21"/>
    </row>
    <row r="85" spans="1:55">
      <c r="B85" s="198">
        <v>11</v>
      </c>
      <c r="D85" s="198">
        <v>11</v>
      </c>
      <c r="E85" s="326">
        <v>0.06</v>
      </c>
      <c r="F85" s="326">
        <v>0.14543100401519782</v>
      </c>
      <c r="G85" s="326">
        <v>0.14541223929437108</v>
      </c>
      <c r="H85" s="326">
        <v>0.15844486686107406</v>
      </c>
      <c r="I85" s="326">
        <v>1.1098079562541718E-2</v>
      </c>
      <c r="J85" s="326">
        <v>0.04</v>
      </c>
      <c r="K85" s="326">
        <v>0.04</v>
      </c>
      <c r="M85" s="322" t="s">
        <v>145</v>
      </c>
      <c r="N85" s="326"/>
      <c r="O85" s="326">
        <v>4.8294834238805408E-2</v>
      </c>
      <c r="P85" s="326">
        <v>1.3104046455302734E-2</v>
      </c>
      <c r="Q85" s="326">
        <v>1.277033502029787E-2</v>
      </c>
      <c r="R85" s="326">
        <v>3.1483642288242859E-2</v>
      </c>
      <c r="S85" s="326">
        <v>2.1728361625075299E-2</v>
      </c>
      <c r="T85" s="328">
        <v>1.8049784387473476E-2</v>
      </c>
      <c r="V85" s="21"/>
      <c r="W85" s="21"/>
      <c r="X85" s="372">
        <v>0.13732630149603509</v>
      </c>
      <c r="Y85" s="372">
        <v>0.16783336620934852</v>
      </c>
      <c r="Z85" s="372">
        <v>0.14543100401519782</v>
      </c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B85" s="21"/>
      <c r="BC85" s="21"/>
    </row>
    <row r="86" spans="1:55">
      <c r="B86" s="198">
        <v>12</v>
      </c>
      <c r="E86" s="326">
        <v>0.06</v>
      </c>
      <c r="F86" s="326">
        <v>0.13238419053633188</v>
      </c>
      <c r="G86" s="326">
        <v>0.12859791818843758</v>
      </c>
      <c r="H86" s="326">
        <v>0.14381611931757066</v>
      </c>
      <c r="I86" s="326">
        <v>9.7558472330918633E-3</v>
      </c>
      <c r="J86" s="326">
        <v>0.04</v>
      </c>
      <c r="K86" s="326">
        <v>0.04</v>
      </c>
      <c r="N86" s="326"/>
      <c r="O86" s="326">
        <v>4.3505186977781996E-2</v>
      </c>
      <c r="P86" s="326">
        <v>9.1321461429402263E-3</v>
      </c>
      <c r="Q86" s="326">
        <v>1.033221283777515E-2</v>
      </c>
      <c r="R86" s="326">
        <v>3.2241276490609039E-2</v>
      </c>
      <c r="S86" s="326">
        <v>2.0420094204494633E-2</v>
      </c>
      <c r="T86" s="328">
        <v>1.6753273882730825E-2</v>
      </c>
      <c r="V86" s="21"/>
      <c r="W86" s="21"/>
      <c r="X86" s="372">
        <v>0.12435706125871748</v>
      </c>
      <c r="Y86" s="372">
        <v>0.15429232862570674</v>
      </c>
      <c r="Z86" s="372">
        <v>0.13238419053633188</v>
      </c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B86" s="21"/>
      <c r="BC86" s="21"/>
    </row>
    <row r="87" spans="1:55">
      <c r="A87" s="198">
        <v>2023</v>
      </c>
      <c r="B87" s="198">
        <v>1</v>
      </c>
      <c r="C87" s="198">
        <v>2023</v>
      </c>
      <c r="E87" s="326"/>
      <c r="F87" s="326">
        <v>0.12328227345537668</v>
      </c>
      <c r="G87" s="326">
        <v>0.11986477043120436</v>
      </c>
      <c r="H87" s="326">
        <v>0.13512084769867272</v>
      </c>
      <c r="I87" s="326">
        <v>1.1546941000632804E-2</v>
      </c>
      <c r="J87" s="326"/>
      <c r="K87" s="326"/>
      <c r="L87" s="326">
        <v>0.1</v>
      </c>
      <c r="M87" s="326"/>
      <c r="N87" s="326"/>
      <c r="O87" s="326">
        <v>4.0421727731882212E-2</v>
      </c>
      <c r="P87" s="326">
        <v>8.1823652375804558E-3</v>
      </c>
      <c r="Q87" s="326">
        <v>9.6523932793375691E-3</v>
      </c>
      <c r="R87" s="326">
        <v>2.9980303139841284E-2</v>
      </c>
      <c r="S87" s="326">
        <v>1.8755741910080118E-2</v>
      </c>
      <c r="T87" s="328">
        <v>1.6289742156655157E-2</v>
      </c>
      <c r="V87" s="21"/>
      <c r="W87" s="21"/>
      <c r="X87" s="372">
        <v>0.11695146535043377</v>
      </c>
      <c r="Y87" s="372">
        <v>0.14021109511720597</v>
      </c>
      <c r="Z87" s="372">
        <v>0.12328227345537668</v>
      </c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B87" s="21"/>
      <c r="BC87" s="21"/>
    </row>
    <row r="88" spans="1:55">
      <c r="B88" s="198">
        <v>2</v>
      </c>
      <c r="D88" s="198">
        <v>2</v>
      </c>
      <c r="E88" s="326"/>
      <c r="F88" s="326">
        <v>0.12179839478392607</v>
      </c>
      <c r="G88" s="326">
        <v>0.12066453769609442</v>
      </c>
      <c r="H88" s="326">
        <v>0.12675412269500352</v>
      </c>
      <c r="I88" s="326">
        <v>1.1949677712161488E-2</v>
      </c>
      <c r="J88" s="326"/>
      <c r="K88" s="326"/>
      <c r="L88" s="326">
        <v>0.1</v>
      </c>
      <c r="M88" s="326"/>
      <c r="N88" s="326"/>
      <c r="O88" s="326">
        <v>3.7587117991606751E-2</v>
      </c>
      <c r="P88" s="326">
        <v>8.3511887757281005E-3</v>
      </c>
      <c r="Q88" s="326">
        <v>8.7537528509302413E-3</v>
      </c>
      <c r="R88" s="326">
        <v>3.5631056394402907E-2</v>
      </c>
      <c r="S88" s="326">
        <v>1.6264296087405608E-2</v>
      </c>
      <c r="T88" s="328">
        <v>1.521098268385233E-2</v>
      </c>
      <c r="V88" s="21"/>
      <c r="W88" s="21"/>
      <c r="X88" s="372">
        <v>0.10686232102662352</v>
      </c>
      <c r="Y88" s="372">
        <v>0.16181288528671112</v>
      </c>
      <c r="Z88" s="372">
        <v>0.12179839478392607</v>
      </c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B88" s="21"/>
      <c r="BC88" s="21"/>
    </row>
    <row r="89" spans="1:55">
      <c r="B89" s="198">
        <v>3</v>
      </c>
      <c r="E89" s="326"/>
      <c r="F89" s="326">
        <v>0.12233205886118625</v>
      </c>
      <c r="G89" s="326">
        <v>0.12109492765387775</v>
      </c>
      <c r="H89" s="326">
        <v>0.12401626658395015</v>
      </c>
      <c r="I89" s="326">
        <v>9.8757199860795009E-3</v>
      </c>
      <c r="J89" s="326"/>
      <c r="K89" s="326"/>
      <c r="L89" s="326">
        <v>0.1</v>
      </c>
      <c r="M89" s="326"/>
      <c r="N89" s="326"/>
      <c r="O89" s="326">
        <v>3.8070191575261009E-2</v>
      </c>
      <c r="P89" s="326">
        <v>8.4788291721997529E-3</v>
      </c>
      <c r="Q89" s="326">
        <v>5.410522211703855E-3</v>
      </c>
      <c r="R89" s="326">
        <v>3.871574737924522E-2</v>
      </c>
      <c r="S89" s="326">
        <v>1.7654872677956592E-2</v>
      </c>
      <c r="T89" s="328">
        <v>1.4001895844819754E-2</v>
      </c>
      <c r="V89" s="21"/>
      <c r="W89" s="21"/>
      <c r="X89" s="372">
        <v>0.10331805654913961</v>
      </c>
      <c r="Y89" s="372">
        <v>0.17302883495318655</v>
      </c>
      <c r="Z89" s="372">
        <v>0.12233205886118625</v>
      </c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B89" s="21"/>
      <c r="BC89" s="21"/>
    </row>
    <row r="90" spans="1:55">
      <c r="B90" s="198">
        <v>4</v>
      </c>
      <c r="E90" s="326"/>
      <c r="F90" s="326">
        <v>0.11305502223521935</v>
      </c>
      <c r="G90" s="326">
        <v>0.10883467141254832</v>
      </c>
      <c r="H90" s="326">
        <v>0.11048268682477946</v>
      </c>
      <c r="I90" s="326">
        <v>1.3263388034862711E-2</v>
      </c>
      <c r="J90" s="326"/>
      <c r="K90" s="326"/>
      <c r="L90" s="326">
        <v>0.1</v>
      </c>
      <c r="M90" s="326"/>
      <c r="N90" s="326"/>
      <c r="O90" s="326">
        <v>3.7663047547106129E-2</v>
      </c>
      <c r="P90" s="326">
        <v>6.4602080969009389E-3</v>
      </c>
      <c r="Q90" s="326">
        <v>3.2785142441256001E-3</v>
      </c>
      <c r="R90" s="326">
        <v>4.0596559835388533E-2</v>
      </c>
      <c r="S90" s="326">
        <v>1.754560315355639E-2</v>
      </c>
      <c r="T90" s="328">
        <v>7.5110893581417319E-3</v>
      </c>
      <c r="U90" s="328"/>
      <c r="V90" s="21"/>
      <c r="W90" s="21"/>
      <c r="X90" s="372">
        <v>9.1209124353453408E-2</v>
      </c>
      <c r="Y90" s="372">
        <v>0.17024428706373085</v>
      </c>
      <c r="Z90" s="372">
        <v>0.11305502223521935</v>
      </c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B90" s="21"/>
      <c r="BC90" s="21"/>
    </row>
    <row r="91" spans="1:55">
      <c r="B91" s="198">
        <v>5</v>
      </c>
      <c r="D91" s="198">
        <v>5</v>
      </c>
      <c r="E91" s="326"/>
      <c r="F91" s="326">
        <v>0.11293457426401599</v>
      </c>
      <c r="G91" s="326">
        <v>0.10812625359823125</v>
      </c>
      <c r="H91" s="326">
        <v>0.1032783503153416</v>
      </c>
      <c r="I91" s="326">
        <v>1.2994050981023797E-2</v>
      </c>
      <c r="J91" s="326"/>
      <c r="K91" s="326"/>
      <c r="L91" s="326">
        <v>0.1</v>
      </c>
      <c r="M91" s="326"/>
      <c r="N91" s="326"/>
      <c r="O91" s="326">
        <v>3.6865664183941459E-2</v>
      </c>
      <c r="P91" s="326">
        <v>5.4886090388086006E-3</v>
      </c>
      <c r="Q91" s="326">
        <v>1.6321061880741991E-3</v>
      </c>
      <c r="R91" s="326">
        <v>4.6134150993475544E-2</v>
      </c>
      <c r="S91" s="326">
        <v>1.5698968098046339E-2</v>
      </c>
      <c r="T91" s="328">
        <v>7.1150757616697492E-3</v>
      </c>
      <c r="U91" s="330"/>
      <c r="V91" s="21"/>
      <c r="W91" s="21"/>
      <c r="X91" s="372">
        <v>8.5184310690858078E-2</v>
      </c>
      <c r="Y91" s="372">
        <v>0.18420567102560281</v>
      </c>
      <c r="Z91" s="372">
        <v>0.11293457426401599</v>
      </c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B91" s="21"/>
      <c r="BC91" s="21"/>
    </row>
    <row r="92" spans="1:55">
      <c r="B92" s="198">
        <v>6</v>
      </c>
      <c r="E92" s="326"/>
      <c r="F92" s="326">
        <v>0.10643843650039919</v>
      </c>
      <c r="G92" s="326">
        <v>0.10429833677384526</v>
      </c>
      <c r="H92" s="326">
        <v>9.2140526365494413E-2</v>
      </c>
      <c r="I92" s="326">
        <v>9.6004582988415965E-3</v>
      </c>
      <c r="J92" s="326"/>
      <c r="K92" s="326"/>
      <c r="L92" s="326">
        <v>0.1</v>
      </c>
      <c r="M92" s="326"/>
      <c r="N92" s="326"/>
      <c r="O92" s="326">
        <v>3.5560398673910511E-2</v>
      </c>
      <c r="P92" s="326">
        <v>2.9916185359237517E-3</v>
      </c>
      <c r="Q92" s="326">
        <v>-5.020282920227575E-4</v>
      </c>
      <c r="R92" s="326">
        <v>4.8370473481503432E-2</v>
      </c>
      <c r="S92" s="326">
        <v>1.3747738672544883E-2</v>
      </c>
      <c r="T92" s="328">
        <v>6.2702354285394824E-3</v>
      </c>
      <c r="U92" s="330"/>
      <c r="V92" s="21"/>
      <c r="W92" s="21"/>
      <c r="X92" s="372">
        <v>7.6811058319031122E-2</v>
      </c>
      <c r="Y92" s="372">
        <v>0.18151500291633837</v>
      </c>
      <c r="Z92" s="372">
        <v>0.10643843650039919</v>
      </c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B92" s="21"/>
      <c r="BC92" s="21"/>
    </row>
    <row r="93" spans="1:55">
      <c r="B93" s="198">
        <v>7</v>
      </c>
      <c r="E93" s="326"/>
      <c r="F93" s="326">
        <v>9.1891224121650517E-2</v>
      </c>
      <c r="G93" s="326">
        <v>9.4179012270157569E-2</v>
      </c>
      <c r="H93" s="326">
        <v>8.6276897289341736E-2</v>
      </c>
      <c r="I93" s="326">
        <v>-2.9198013383788801E-3</v>
      </c>
      <c r="J93" s="326"/>
      <c r="K93" s="326"/>
      <c r="L93" s="326">
        <v>0.1</v>
      </c>
      <c r="M93" s="326"/>
      <c r="N93" s="326"/>
      <c r="O93" s="326">
        <v>3.3540294260809581E-2</v>
      </c>
      <c r="P93" s="326">
        <v>1.1643871143756828E-3</v>
      </c>
      <c r="Q93" s="326">
        <v>-2.4294649326956378E-3</v>
      </c>
      <c r="R93" s="326">
        <v>3.9986391725478646E-2</v>
      </c>
      <c r="S93" s="326">
        <v>1.3819147731728614E-2</v>
      </c>
      <c r="T93" s="328">
        <v>5.8104682219534765E-3</v>
      </c>
      <c r="U93" s="330"/>
      <c r="V93" s="21"/>
      <c r="W93" s="21"/>
      <c r="X93" s="372">
        <v>7.095523101661283E-2</v>
      </c>
      <c r="Y93" s="372">
        <v>0.14444194746355499</v>
      </c>
      <c r="Z93" s="372">
        <v>9.1891224121650517E-2</v>
      </c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B93" s="21"/>
      <c r="BC93" s="21"/>
    </row>
    <row r="94" spans="1:55">
      <c r="B94" s="198">
        <v>8</v>
      </c>
      <c r="D94" s="198">
        <v>8</v>
      </c>
      <c r="E94" s="326"/>
      <c r="F94" s="326">
        <v>0.1</v>
      </c>
      <c r="G94" s="326">
        <v>0.1</v>
      </c>
      <c r="H94" s="326">
        <v>9.3948763719886141E-2</v>
      </c>
      <c r="I94" s="326">
        <v>-2E-3</v>
      </c>
      <c r="J94" s="326"/>
      <c r="K94" s="326"/>
      <c r="L94" s="326">
        <v>0.1</v>
      </c>
      <c r="M94" s="326"/>
      <c r="N94" s="326"/>
      <c r="O94" s="326">
        <v>3.2554266369497722E-2</v>
      </c>
      <c r="P94" s="326">
        <v>4.1155060918930259E-3</v>
      </c>
      <c r="Q94" s="326">
        <v>-1.3313396891546821E-3</v>
      </c>
      <c r="R94" s="326">
        <v>4.0504661319699431E-2</v>
      </c>
      <c r="S94" s="326">
        <v>1.8720082894749024E-2</v>
      </c>
      <c r="T94" s="328">
        <v>5.5935489333348186E-3</v>
      </c>
      <c r="U94" s="330"/>
      <c r="V94" s="21"/>
      <c r="W94" s="21"/>
      <c r="X94" s="372">
        <v>7.6264102220018781E-2</v>
      </c>
      <c r="Y94" s="372">
        <v>0.16417367421345408</v>
      </c>
      <c r="Z94" s="372">
        <v>0.1</v>
      </c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B94" s="21"/>
      <c r="BC94" s="21"/>
    </row>
    <row r="95" spans="1:55">
      <c r="B95" s="198">
        <v>9</v>
      </c>
      <c r="E95" s="326"/>
      <c r="F95" s="326">
        <v>0.10060467561619091</v>
      </c>
      <c r="G95" s="326">
        <v>0.10241309150999789</v>
      </c>
      <c r="H95" s="326">
        <v>9.2191874307446353E-2</v>
      </c>
      <c r="I95" s="326">
        <v>-1.5979347237893293E-3</v>
      </c>
      <c r="J95" s="326"/>
      <c r="K95" s="326"/>
      <c r="L95" s="326">
        <v>0.1</v>
      </c>
      <c r="M95" s="326"/>
      <c r="N95" s="326"/>
      <c r="O95" s="326">
        <v>3.0830058339390023E-2</v>
      </c>
      <c r="P95" s="326">
        <v>4.6845842643113839E-3</v>
      </c>
      <c r="Q95" s="326">
        <v>-5.3522833519326117E-4</v>
      </c>
      <c r="R95" s="326">
        <v>4.1660309161555234E-2</v>
      </c>
      <c r="S95" s="326">
        <v>1.9320829563323837E-2</v>
      </c>
      <c r="T95" s="326">
        <v>4.6441226228039504E-3</v>
      </c>
      <c r="U95" s="330"/>
      <c r="V95" s="21"/>
      <c r="W95" s="21"/>
      <c r="X95" s="372">
        <v>7.3963757962954402E-2</v>
      </c>
      <c r="Y95" s="372">
        <v>0.17396704704292421</v>
      </c>
      <c r="Z95" s="372">
        <v>0.10060467561619091</v>
      </c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B95" s="21"/>
      <c r="BC95" s="21"/>
    </row>
    <row r="96" spans="1:55">
      <c r="B96" s="198">
        <v>10</v>
      </c>
      <c r="E96" s="326"/>
      <c r="F96" s="326">
        <v>8.9606325279487642E-2</v>
      </c>
      <c r="G96" s="326">
        <v>9.4130932413413193E-2</v>
      </c>
      <c r="H96" s="326">
        <v>8.0044780470862609E-2</v>
      </c>
      <c r="I96" s="326">
        <v>2.5325978403305527E-3</v>
      </c>
      <c r="J96" s="326"/>
      <c r="K96" s="326"/>
      <c r="L96" s="326">
        <v>0.1</v>
      </c>
      <c r="M96" s="326"/>
      <c r="N96" s="326"/>
      <c r="O96" s="326">
        <v>2.8215357928234659E-2</v>
      </c>
      <c r="P96" s="326">
        <v>3.923074366793039E-3</v>
      </c>
      <c r="Q96" s="326">
        <v>-2.040281479587993E-4</v>
      </c>
      <c r="R96" s="326">
        <v>3.569102327542923E-2</v>
      </c>
      <c r="S96" s="326">
        <v>1.8485999942425776E-2</v>
      </c>
      <c r="T96" s="326">
        <v>3.4948979145632674E-3</v>
      </c>
      <c r="U96" s="330"/>
      <c r="V96" s="21"/>
      <c r="W96" s="21"/>
      <c r="X96" s="372">
        <v>6.8347586585349118E-2</v>
      </c>
      <c r="Y96" s="372">
        <v>0.14750613029471005</v>
      </c>
      <c r="Z96" s="372">
        <v>8.9606325279487642E-2</v>
      </c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B96" s="21"/>
      <c r="BC96" s="21"/>
    </row>
    <row r="97" spans="1:55">
      <c r="B97" s="198">
        <v>11</v>
      </c>
      <c r="D97" s="198">
        <v>11</v>
      </c>
      <c r="E97" s="326"/>
      <c r="F97" s="326">
        <v>8.5842388856078644E-2</v>
      </c>
      <c r="G97" s="326">
        <v>9.370120268511295E-2</v>
      </c>
      <c r="H97" s="326">
        <v>7.5595969787785933E-2</v>
      </c>
      <c r="I97" s="326">
        <v>7.6053420471569044E-3</v>
      </c>
      <c r="J97" s="326"/>
      <c r="K97" s="326"/>
      <c r="L97" s="326">
        <v>0.1</v>
      </c>
      <c r="M97" s="326"/>
      <c r="N97" s="326"/>
      <c r="O97" s="326">
        <v>2.6840183673117923E-2</v>
      </c>
      <c r="P97" s="326">
        <v>3.1860215170673931E-3</v>
      </c>
      <c r="Q97" s="326">
        <v>4.454468602471024E-4</v>
      </c>
      <c r="R97" s="326">
        <v>3.2754635418057808E-2</v>
      </c>
      <c r="S97" s="326">
        <v>1.8496053220205415E-2</v>
      </c>
      <c r="T97" s="326">
        <v>4.1200481673828509E-3</v>
      </c>
      <c r="U97" s="330"/>
      <c r="V97" s="21"/>
      <c r="W97" s="21"/>
      <c r="X97" s="372">
        <v>6.8439381989672476E-2</v>
      </c>
      <c r="Y97" s="372">
        <v>0.13268976055888881</v>
      </c>
      <c r="Z97" s="372">
        <v>8.5842388856078644E-2</v>
      </c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B97" s="21"/>
      <c r="BC97" s="21"/>
    </row>
    <row r="98" spans="1:55">
      <c r="B98" s="198">
        <v>12</v>
      </c>
      <c r="E98" s="326"/>
      <c r="F98" s="326">
        <v>7.9239441073876815E-2</v>
      </c>
      <c r="G98" s="326">
        <v>8.6288884805787003E-2</v>
      </c>
      <c r="H98" s="326">
        <v>6.9330899394045575E-2</v>
      </c>
      <c r="I98" s="326">
        <v>3.6155775213182473E-3</v>
      </c>
      <c r="J98" s="326"/>
      <c r="K98" s="326"/>
      <c r="L98" s="326">
        <v>0.1</v>
      </c>
      <c r="M98" s="326"/>
      <c r="N98" s="326"/>
      <c r="O98" s="326">
        <v>2.4586674282986221E-2</v>
      </c>
      <c r="P98" s="326">
        <v>3.161216958004971E-3</v>
      </c>
      <c r="Q98" s="326">
        <v>-6.8093118876661526E-5</v>
      </c>
      <c r="R98" s="326">
        <v>3.008788167433428E-2</v>
      </c>
      <c r="S98" s="326">
        <v>1.7849852846694179E-2</v>
      </c>
      <c r="T98" s="326">
        <v>3.6219084307339265E-3</v>
      </c>
      <c r="U98" s="330"/>
      <c r="V98" s="21"/>
      <c r="W98" s="21"/>
      <c r="X98" s="372">
        <v>6.3289820038880285E-2</v>
      </c>
      <c r="Y98" s="372">
        <v>0.12164121471615896</v>
      </c>
      <c r="Z98" s="372">
        <v>7.9239441073876815E-2</v>
      </c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B98" s="21"/>
      <c r="BC98" s="21"/>
    </row>
    <row r="99" spans="1:55">
      <c r="A99" s="198">
        <v>2024</v>
      </c>
      <c r="B99" s="198">
        <v>1</v>
      </c>
      <c r="C99" s="198">
        <v>2024</v>
      </c>
      <c r="E99" s="326">
        <v>0.06</v>
      </c>
      <c r="F99" s="326">
        <v>7.579981129487634E-2</v>
      </c>
      <c r="G99" s="326">
        <v>8.1514315093698997E-2</v>
      </c>
      <c r="H99" s="326">
        <v>6.5293579249770639E-2</v>
      </c>
      <c r="I99" s="326">
        <v>8.3230530952198567E-3</v>
      </c>
      <c r="J99" s="326">
        <v>0.04</v>
      </c>
      <c r="K99" s="326">
        <v>0.04</v>
      </c>
      <c r="N99" s="326"/>
      <c r="O99" s="326">
        <v>2.318190792473452E-2</v>
      </c>
      <c r="P99" s="326">
        <v>2.7061102706328337E-3</v>
      </c>
      <c r="Q99" s="326">
        <v>1.1914839015992157E-4</v>
      </c>
      <c r="R99" s="326">
        <v>2.96620149444063E-2</v>
      </c>
      <c r="S99" s="326">
        <v>1.6690037858957257E-2</v>
      </c>
      <c r="T99" s="326">
        <v>3.4405919059856591E-3</v>
      </c>
      <c r="U99" s="330"/>
      <c r="V99" s="21"/>
      <c r="W99" s="21"/>
      <c r="X99" s="372">
        <v>6.0011897721263141E-2</v>
      </c>
      <c r="Y99" s="372">
        <v>0.11715608110699294</v>
      </c>
      <c r="Z99" s="372">
        <v>7.579981129487634E-2</v>
      </c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B99" s="21"/>
      <c r="BC99" s="21"/>
    </row>
    <row r="100" spans="1:55">
      <c r="B100" s="198">
        <v>2</v>
      </c>
      <c r="D100" s="198">
        <v>2</v>
      </c>
      <c r="E100" s="326">
        <v>0.06</v>
      </c>
      <c r="F100" s="326">
        <v>7.0443068108588358E-2</v>
      </c>
      <c r="G100" s="326">
        <v>7.2000856442819172E-2</v>
      </c>
      <c r="H100" s="326">
        <v>6.2646578241912776E-2</v>
      </c>
      <c r="I100" s="326">
        <v>6.9108642786226415E-3</v>
      </c>
      <c r="J100" s="326">
        <v>0.04</v>
      </c>
      <c r="K100" s="326">
        <v>0.04</v>
      </c>
      <c r="N100" s="326"/>
      <c r="O100" s="326">
        <v>2.1677234736403785E-2</v>
      </c>
      <c r="P100" s="326">
        <v>1.7393491917255695E-3</v>
      </c>
      <c r="Q100" s="326">
        <v>-1.0139439298497647E-3</v>
      </c>
      <c r="R100" s="326">
        <v>2.7142722710407609E-2</v>
      </c>
      <c r="S100" s="326">
        <v>1.6965185176251243E-2</v>
      </c>
      <c r="T100" s="326">
        <v>3.9325202236501497E-3</v>
      </c>
      <c r="U100" s="330"/>
      <c r="V100" s="21"/>
      <c r="W100" s="21"/>
      <c r="X100" s="372">
        <v>5.7844493715350831E-2</v>
      </c>
      <c r="Y100" s="372">
        <v>0.10259889349426343</v>
      </c>
      <c r="Z100" s="372">
        <v>7.0443068108588358E-2</v>
      </c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B100" s="21"/>
      <c r="BC100" s="21"/>
    </row>
    <row r="101" spans="1:55">
      <c r="B101" s="198">
        <v>3</v>
      </c>
      <c r="E101" s="326">
        <v>0.06</v>
      </c>
      <c r="F101" s="326">
        <v>6.9828365445346208E-2</v>
      </c>
      <c r="G101" s="326">
        <v>6.9688439141017522E-2</v>
      </c>
      <c r="H101" s="326">
        <v>6.4340314118833009E-2</v>
      </c>
      <c r="I101" s="326">
        <v>9.2957981638794873E-3</v>
      </c>
      <c r="J101" s="326">
        <v>0.04</v>
      </c>
      <c r="K101" s="326">
        <v>0.04</v>
      </c>
      <c r="N101" s="326"/>
      <c r="O101" s="326">
        <v>2.2873690934552788E-2</v>
      </c>
      <c r="P101" s="326">
        <v>1.9050003934886022E-3</v>
      </c>
      <c r="Q101" s="326">
        <v>-1.003952403750849E-3</v>
      </c>
      <c r="R101" s="326">
        <v>2.6123356438167322E-2</v>
      </c>
      <c r="S101" s="326">
        <v>1.6096997437760076E-2</v>
      </c>
      <c r="T101" s="326">
        <v>3.8332726451280911E-3</v>
      </c>
      <c r="U101" s="330"/>
      <c r="V101" s="21"/>
      <c r="W101" s="21"/>
      <c r="X101" s="372">
        <v>5.8467779929083807E-2</v>
      </c>
      <c r="Y101" s="372">
        <v>9.8318831474103252E-2</v>
      </c>
      <c r="Z101" s="372">
        <v>6.9828365445346208E-2</v>
      </c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B101" s="21"/>
      <c r="BC101" s="21"/>
    </row>
    <row r="102" spans="1:55">
      <c r="B102" s="198">
        <v>4</v>
      </c>
      <c r="E102" s="326">
        <v>0.06</v>
      </c>
      <c r="F102" s="326">
        <v>6.4055824809533091E-2</v>
      </c>
      <c r="G102" s="326">
        <v>6.0560363393463712E-2</v>
      </c>
      <c r="H102" s="326">
        <v>5.9924928212967465E-2</v>
      </c>
      <c r="I102" s="326">
        <v>7.796058628450675E-3</v>
      </c>
      <c r="J102" s="326">
        <v>0.04</v>
      </c>
      <c r="K102" s="326">
        <v>0.04</v>
      </c>
      <c r="N102" s="326"/>
      <c r="O102" s="326">
        <v>2.0383588177191155E-2</v>
      </c>
      <c r="P102" s="326">
        <v>1.8845135683725554E-3</v>
      </c>
      <c r="Q102" s="326">
        <v>-4.1357825297143612E-4</v>
      </c>
      <c r="R102" s="326">
        <v>2.3398342851830983E-2</v>
      </c>
      <c r="S102" s="326">
        <v>1.5013415284112892E-2</v>
      </c>
      <c r="T102" s="326">
        <v>3.7895431809970986E-3</v>
      </c>
      <c r="U102" s="330"/>
      <c r="V102" s="21"/>
      <c r="W102" s="21"/>
      <c r="X102" s="372">
        <v>5.4656715996303618E-2</v>
      </c>
      <c r="Y102" s="372">
        <v>8.6999487597477776E-2</v>
      </c>
      <c r="Z102" s="372">
        <v>6.4055824809533091E-2</v>
      </c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B102" s="21"/>
      <c r="BC102" s="21"/>
    </row>
    <row r="103" spans="1:55">
      <c r="B103" s="198">
        <v>5</v>
      </c>
      <c r="D103" s="198">
        <v>5</v>
      </c>
      <c r="E103" s="326">
        <v>0.06</v>
      </c>
      <c r="F103" s="326">
        <v>5.7425254028716344E-2</v>
      </c>
      <c r="G103" s="326">
        <v>5.6047752979359489E-2</v>
      </c>
      <c r="H103" s="326">
        <v>5.6927709091025624E-2</v>
      </c>
      <c r="I103" s="326">
        <v>6.681667176557049E-3</v>
      </c>
      <c r="J103" s="326">
        <v>0.04</v>
      </c>
      <c r="K103" s="326">
        <v>0.04</v>
      </c>
      <c r="N103" s="326"/>
      <c r="O103" s="326">
        <v>1.9396712837560705E-2</v>
      </c>
      <c r="P103" s="326">
        <v>8.5442138188052315E-4</v>
      </c>
      <c r="Q103" s="326">
        <v>-2.7951124320056968E-4</v>
      </c>
      <c r="R103" s="326">
        <v>1.909702812258969E-2</v>
      </c>
      <c r="S103" s="326">
        <v>1.4777939050796569E-2</v>
      </c>
      <c r="T103" s="326">
        <v>3.5786638790896489E-3</v>
      </c>
      <c r="U103" s="330"/>
      <c r="V103" s="21"/>
      <c r="W103" s="21"/>
      <c r="X103" s="372">
        <v>5.3396078322803353E-2</v>
      </c>
      <c r="Y103" s="372">
        <v>6.69081045755342E-2</v>
      </c>
      <c r="Z103" s="372">
        <v>5.7425254028716344E-2</v>
      </c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B103" s="21"/>
      <c r="BC103" s="21"/>
    </row>
    <row r="104" spans="1:55">
      <c r="B104" s="198">
        <v>6</v>
      </c>
      <c r="E104" s="326">
        <v>0.06</v>
      </c>
      <c r="F104" s="326">
        <v>5.073154502813515E-2</v>
      </c>
      <c r="G104" s="326">
        <v>4.7835787817111841E-2</v>
      </c>
      <c r="H104" s="326">
        <v>5.5097431686952358E-2</v>
      </c>
      <c r="I104" s="326">
        <v>3.209489623790196E-3</v>
      </c>
      <c r="J104" s="326">
        <v>0.04</v>
      </c>
      <c r="K104" s="326">
        <v>0.04</v>
      </c>
      <c r="N104" s="326"/>
      <c r="O104" s="326">
        <v>1.7848150570592275E-2</v>
      </c>
      <c r="P104" s="326">
        <v>6.7182006929522792E-4</v>
      </c>
      <c r="Q104" s="326">
        <v>-2.7685332440472642E-4</v>
      </c>
      <c r="R104" s="326">
        <v>1.3670706517921249E-2</v>
      </c>
      <c r="S104" s="326">
        <v>1.5304058690813041E-2</v>
      </c>
      <c r="T104" s="326">
        <v>3.5136625039181445E-3</v>
      </c>
      <c r="U104" s="330"/>
      <c r="V104" s="21"/>
      <c r="W104" s="21"/>
      <c r="X104" s="372">
        <v>4.7466094510726142E-2</v>
      </c>
      <c r="Y104" s="372">
        <v>5.2145487239110944E-2</v>
      </c>
      <c r="Z104" s="372">
        <v>5.073154502813515E-2</v>
      </c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B104" s="21"/>
      <c r="BC104" s="21"/>
    </row>
    <row r="105" spans="1:55">
      <c r="B105" s="198">
        <v>7</v>
      </c>
      <c r="E105" s="326">
        <v>0.06</v>
      </c>
      <c r="F105" s="326">
        <v>5.4687514019469585E-2</v>
      </c>
      <c r="G105" s="326">
        <v>5.0422991803241057E-2</v>
      </c>
      <c r="H105" s="326">
        <v>5.5327447970623833E-2</v>
      </c>
      <c r="I105" s="326">
        <v>8.3417213509617838E-4</v>
      </c>
      <c r="J105" s="326">
        <v>0.04</v>
      </c>
      <c r="K105" s="326">
        <v>0.04</v>
      </c>
      <c r="N105" s="326"/>
      <c r="O105" s="326">
        <v>1.8262988349990111E-2</v>
      </c>
      <c r="P105" s="326">
        <v>1.0624914994573145E-3</v>
      </c>
      <c r="Q105" s="326">
        <v>-3.5190289250389611E-4</v>
      </c>
      <c r="R105" s="326">
        <v>1.5684283346698174E-2</v>
      </c>
      <c r="S105" s="326">
        <v>1.6510490735299487E-2</v>
      </c>
      <c r="T105" s="326">
        <v>3.519162980528632E-3</v>
      </c>
      <c r="U105" s="330"/>
      <c r="V105" s="21"/>
      <c r="W105" s="21"/>
      <c r="X105" s="372">
        <v>5.6083106949962325E-2</v>
      </c>
      <c r="Y105" s="372">
        <v>5.4093364048339865E-2</v>
      </c>
      <c r="Z105" s="372">
        <v>5.4687514019469807E-2</v>
      </c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B105" s="21"/>
      <c r="BC105" s="21"/>
    </row>
    <row r="106" spans="1:55">
      <c r="B106" s="198">
        <v>8</v>
      </c>
      <c r="D106" s="198">
        <v>8</v>
      </c>
      <c r="E106" s="326">
        <v>0.06</v>
      </c>
      <c r="F106" s="326">
        <v>6.4806865026782123E-2</v>
      </c>
      <c r="G106" s="326">
        <v>6.1907867148174978E-2</v>
      </c>
      <c r="H106" s="326">
        <v>5.9528201836900774E-2</v>
      </c>
      <c r="I106" s="326">
        <v>7.8160102848590096E-3</v>
      </c>
      <c r="J106" s="326">
        <v>0.04</v>
      </c>
      <c r="K106" s="326">
        <v>0.04</v>
      </c>
      <c r="N106" s="326"/>
      <c r="O106" s="326">
        <v>2.0371397105166517E-2</v>
      </c>
      <c r="P106" s="326">
        <v>5.8473151185438267E-4</v>
      </c>
      <c r="Q106" s="326">
        <v>-3.5292078909522504E-4</v>
      </c>
      <c r="R106" s="326">
        <v>2.039189618586338E-2</v>
      </c>
      <c r="S106" s="326">
        <v>1.9934622420835539E-2</v>
      </c>
      <c r="T106" s="326">
        <v>3.8771385921577708E-3</v>
      </c>
      <c r="U106" s="330"/>
      <c r="V106" s="21"/>
      <c r="W106" s="21"/>
      <c r="X106" s="372">
        <v>7.2936476087760216E-2</v>
      </c>
      <c r="Y106" s="372">
        <v>6.1524872683901499E-2</v>
      </c>
      <c r="Z106" s="372">
        <v>6.4806865026782567E-2</v>
      </c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B106" s="21"/>
      <c r="BC106" s="21"/>
    </row>
    <row r="107" spans="1:55">
      <c r="E107" s="326"/>
      <c r="F107" s="326"/>
      <c r="G107" s="326"/>
      <c r="H107" s="326"/>
      <c r="I107" s="326"/>
      <c r="J107" s="326"/>
      <c r="K107" s="326"/>
      <c r="N107" s="326"/>
      <c r="O107" s="326"/>
      <c r="P107" s="326"/>
      <c r="Q107" s="326"/>
      <c r="R107" s="326"/>
      <c r="S107" s="326"/>
      <c r="T107" s="326"/>
      <c r="U107" s="330"/>
      <c r="V107" s="21"/>
      <c r="W107" s="21"/>
      <c r="X107" s="372"/>
      <c r="Y107" s="372"/>
      <c r="Z107" s="372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B107" s="21"/>
      <c r="BC107" s="21"/>
    </row>
    <row r="108" spans="1:55">
      <c r="E108" s="326"/>
      <c r="F108" s="326"/>
      <c r="G108" s="326"/>
      <c r="H108" s="198"/>
      <c r="I108" s="326"/>
      <c r="J108" s="326"/>
      <c r="K108" s="326"/>
      <c r="N108" s="326"/>
      <c r="O108" s="326"/>
      <c r="P108" s="326"/>
      <c r="Q108" s="326"/>
      <c r="R108" s="326"/>
      <c r="S108" s="326"/>
      <c r="T108" s="326"/>
      <c r="U108" s="330"/>
      <c r="V108" s="21"/>
      <c r="W108" s="21"/>
      <c r="X108" s="372"/>
      <c r="Y108" s="372"/>
      <c r="Z108" s="372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B108" s="21"/>
      <c r="BC108" s="21"/>
    </row>
    <row r="109" spans="1:55">
      <c r="E109" s="326"/>
      <c r="F109" s="326"/>
      <c r="G109" s="326"/>
      <c r="H109" s="326"/>
      <c r="I109" s="326"/>
      <c r="J109" s="326"/>
      <c r="K109" s="326"/>
      <c r="N109" s="326"/>
      <c r="O109" s="326"/>
      <c r="P109" s="326"/>
      <c r="Q109" s="326"/>
      <c r="R109" s="326"/>
      <c r="S109" s="326"/>
      <c r="T109" s="326"/>
      <c r="U109" s="330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B109" s="21"/>
      <c r="BC109" s="21"/>
    </row>
    <row r="110" spans="1:55">
      <c r="E110" s="198"/>
      <c r="F110" s="198"/>
      <c r="G110" s="198"/>
      <c r="H110" s="198"/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330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B110" s="21"/>
      <c r="BC110" s="21"/>
    </row>
    <row r="111" spans="1:55"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B111" s="21"/>
      <c r="BC111" s="21"/>
    </row>
    <row r="112" spans="1:55">
      <c r="E112" s="198"/>
      <c r="F112" s="198"/>
      <c r="G112" s="198"/>
      <c r="H112" s="198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B112" s="21"/>
      <c r="BC112" s="21"/>
    </row>
    <row r="113" spans="5:55">
      <c r="E113" s="326"/>
      <c r="F113" s="326"/>
      <c r="G113" s="326"/>
      <c r="H113" s="326"/>
      <c r="I113" s="326"/>
      <c r="J113" s="326"/>
      <c r="K113" s="326"/>
      <c r="N113" s="326"/>
      <c r="O113" s="326"/>
      <c r="P113" s="326"/>
      <c r="Q113" s="326"/>
      <c r="R113" s="331"/>
      <c r="S113" s="326"/>
      <c r="T113" s="326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B113" s="21"/>
      <c r="BC113" s="21"/>
    </row>
    <row r="114" spans="5:55">
      <c r="E114" s="326"/>
      <c r="F114" s="326"/>
      <c r="G114" s="326"/>
      <c r="H114" s="326"/>
      <c r="I114" s="326"/>
      <c r="J114" s="326"/>
      <c r="K114" s="326"/>
      <c r="N114" s="326"/>
      <c r="O114" s="326"/>
      <c r="P114" s="326"/>
      <c r="Q114" s="326"/>
      <c r="R114" s="326"/>
      <c r="S114" s="326"/>
      <c r="T114" s="326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00"/>
      <c r="BA114" s="21"/>
      <c r="BC114" s="21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EA6A7"/>
    <pageSetUpPr autoPageBreaks="0"/>
  </sheetPr>
  <dimension ref="A1:J50"/>
  <sheetViews>
    <sheetView zoomScaleNormal="115" workbookViewId="0">
      <pane xSplit="1" ySplit="4" topLeftCell="B10" activePane="bottomRight" state="frozen"/>
      <selection pane="topRight" activeCell="B1" sqref="B1"/>
      <selection pane="bottomLeft" activeCell="A5" sqref="A5"/>
      <selection pane="bottomRight" activeCell="M53" sqref="M53"/>
    </sheetView>
  </sheetViews>
  <sheetFormatPr defaultColWidth="8.42578125" defaultRowHeight="12" customHeight="1"/>
  <cols>
    <col min="1" max="16384" width="8.42578125" style="4"/>
  </cols>
  <sheetData>
    <row r="1" spans="1:10" ht="12" customHeight="1">
      <c r="B1" s="5" t="s">
        <v>25</v>
      </c>
      <c r="C1" s="522" t="s">
        <v>26</v>
      </c>
      <c r="D1" s="522"/>
      <c r="E1" s="522"/>
      <c r="G1" s="5" t="s">
        <v>27</v>
      </c>
      <c r="H1" s="522" t="s">
        <v>28</v>
      </c>
      <c r="I1" s="522"/>
      <c r="J1" s="522"/>
    </row>
    <row r="2" spans="1:10" ht="12" customHeight="1">
      <c r="C2" s="522" t="s">
        <v>29</v>
      </c>
      <c r="D2" s="522" t="s">
        <v>30</v>
      </c>
      <c r="E2" s="522" t="s">
        <v>31</v>
      </c>
      <c r="H2" s="522" t="s">
        <v>28</v>
      </c>
      <c r="I2" s="522" t="s">
        <v>32</v>
      </c>
      <c r="J2" s="522" t="s">
        <v>33</v>
      </c>
    </row>
    <row r="3" spans="1:10" ht="12" customHeight="1">
      <c r="C3" s="522"/>
      <c r="D3" s="522"/>
      <c r="E3" s="522"/>
      <c r="H3" s="522"/>
      <c r="I3" s="522"/>
      <c r="J3" s="522"/>
    </row>
    <row r="4" spans="1:10" ht="12" customHeight="1">
      <c r="C4" s="522"/>
      <c r="D4" s="522"/>
      <c r="E4" s="522"/>
      <c r="H4" s="522"/>
      <c r="I4" s="522"/>
      <c r="J4" s="522"/>
    </row>
    <row r="5" spans="1:10" ht="12" customHeight="1">
      <c r="A5" s="4" t="s">
        <v>35</v>
      </c>
      <c r="C5" s="201">
        <v>14.496406322076405</v>
      </c>
      <c r="D5" s="201">
        <v>11.804031030218919</v>
      </c>
      <c r="E5" s="201">
        <v>13.149098433221496</v>
      </c>
      <c r="F5" s="128" t="s">
        <v>34</v>
      </c>
      <c r="G5" s="128" t="s">
        <v>34</v>
      </c>
      <c r="H5" s="201">
        <v>3.97955148</v>
      </c>
      <c r="I5" s="201">
        <v>-0.78412456659323782</v>
      </c>
      <c r="J5" s="201">
        <v>4.9730965199581201</v>
      </c>
    </row>
    <row r="6" spans="1:10" ht="12" customHeight="1">
      <c r="C6" s="201">
        <v>14.741019781325848</v>
      </c>
      <c r="D6" s="201">
        <v>11.272679922421869</v>
      </c>
      <c r="E6" s="201">
        <v>12.029897139831668</v>
      </c>
      <c r="F6" s="128" t="s">
        <v>34</v>
      </c>
      <c r="G6" s="128" t="s">
        <v>34</v>
      </c>
      <c r="H6" s="201">
        <v>3.5641594599999999</v>
      </c>
      <c r="I6" s="201">
        <v>-0.27476254437172315</v>
      </c>
      <c r="J6" s="201">
        <v>3.9636571413875443</v>
      </c>
    </row>
    <row r="7" spans="1:10" ht="12" customHeight="1">
      <c r="C7" s="201">
        <v>14.553350211562011</v>
      </c>
      <c r="D7" s="201">
        <v>10.663309850587165</v>
      </c>
      <c r="E7" s="201">
        <v>11.676113639543084</v>
      </c>
      <c r="F7" s="128" t="s">
        <v>34</v>
      </c>
      <c r="G7" s="128" t="s">
        <v>34</v>
      </c>
      <c r="H7" s="201">
        <v>3.2086163999999999</v>
      </c>
      <c r="I7" s="201">
        <v>-2.0586226565059678E-4</v>
      </c>
      <c r="J7" s="201">
        <v>3.2823843718763541</v>
      </c>
    </row>
    <row r="8" spans="1:10" ht="12" customHeight="1">
      <c r="C8" s="201">
        <v>13.663851826080432</v>
      </c>
      <c r="D8" s="201">
        <v>9.8530308420332169</v>
      </c>
      <c r="E8" s="201">
        <v>10.971329967750343</v>
      </c>
      <c r="F8" s="128" t="s">
        <v>34</v>
      </c>
      <c r="G8" s="128" t="s">
        <v>34</v>
      </c>
      <c r="H8" s="201">
        <v>1.8324469699999999</v>
      </c>
      <c r="I8" s="201">
        <v>0.24882084390566589</v>
      </c>
      <c r="J8" s="201">
        <v>1.5878637315860091</v>
      </c>
    </row>
    <row r="9" spans="1:10" ht="12" customHeight="1">
      <c r="A9" s="4" t="s">
        <v>36</v>
      </c>
      <c r="C9" s="201">
        <v>12.561916175441423</v>
      </c>
      <c r="D9" s="201">
        <v>8.9007049779501912</v>
      </c>
      <c r="E9" s="201">
        <v>10.600102532771395</v>
      </c>
      <c r="F9" s="128" t="s">
        <v>34</v>
      </c>
      <c r="G9" s="128" t="s">
        <v>34</v>
      </c>
      <c r="H9" s="201">
        <v>1.05737452</v>
      </c>
      <c r="I9" s="201">
        <v>0.17140944567721925</v>
      </c>
      <c r="J9" s="201">
        <v>0.88453495748849731</v>
      </c>
    </row>
    <row r="10" spans="1:10" ht="12" customHeight="1">
      <c r="C10" s="201">
        <v>11.16241739532342</v>
      </c>
      <c r="D10" s="201">
        <v>7.8556044341458353</v>
      </c>
      <c r="E10" s="201">
        <v>9.3389224373357607</v>
      </c>
      <c r="F10" s="128" t="s">
        <v>34</v>
      </c>
      <c r="G10" s="128" t="s">
        <v>34</v>
      </c>
      <c r="H10" s="201">
        <v>1.4906305500000001</v>
      </c>
      <c r="I10" s="201">
        <v>0.35507830806070867</v>
      </c>
      <c r="J10" s="201">
        <v>1.1193185636914973</v>
      </c>
    </row>
    <row r="11" spans="1:10" ht="12" customHeight="1">
      <c r="C11" s="201">
        <v>9.6087518419267326</v>
      </c>
      <c r="D11" s="201">
        <v>6.7317975600186708</v>
      </c>
      <c r="E11" s="201">
        <v>7.9690838888185178</v>
      </c>
      <c r="F11" s="128" t="s">
        <v>34</v>
      </c>
      <c r="G11" s="128" t="s">
        <v>34</v>
      </c>
      <c r="H11" s="201">
        <v>1.87403152</v>
      </c>
      <c r="I11" s="201">
        <v>1.2372198392916067</v>
      </c>
      <c r="J11" s="201">
        <v>0.52854897445882021</v>
      </c>
    </row>
    <row r="12" spans="1:10" ht="12" customHeight="1">
      <c r="C12" s="201">
        <v>7.8799026174671605</v>
      </c>
      <c r="D12" s="201">
        <v>5.5698505396860609</v>
      </c>
      <c r="E12" s="201">
        <v>7.7516445668939449</v>
      </c>
      <c r="F12" s="128" t="s">
        <v>34</v>
      </c>
      <c r="G12" s="128" t="s">
        <v>34</v>
      </c>
      <c r="H12" s="201">
        <v>-0.119700263</v>
      </c>
      <c r="I12" s="201">
        <v>1.1480371967142589</v>
      </c>
      <c r="J12" s="201">
        <v>-1.3831241723408105</v>
      </c>
    </row>
    <row r="13" spans="1:10" ht="12" customHeight="1">
      <c r="A13" s="4" t="s">
        <v>37</v>
      </c>
      <c r="C13" s="201">
        <v>6.086987380083686</v>
      </c>
      <c r="D13" s="201">
        <v>4.4789640181087886</v>
      </c>
      <c r="E13" s="201">
        <v>6.7040646392542813</v>
      </c>
      <c r="F13" s="128" t="s">
        <v>34</v>
      </c>
      <c r="G13" s="128" t="s">
        <v>34</v>
      </c>
      <c r="H13" s="201">
        <v>-0.83631747400000001</v>
      </c>
      <c r="I13" s="201">
        <v>0.99981490928711936</v>
      </c>
      <c r="J13" s="201">
        <v>-1.9317507985142113</v>
      </c>
    </row>
    <row r="14" spans="1:10" ht="12" customHeight="1">
      <c r="C14" s="201">
        <v>4.7709423455210453</v>
      </c>
      <c r="D14" s="201">
        <v>3.5414784055947335</v>
      </c>
      <c r="E14" s="201">
        <v>5.6838106453301007</v>
      </c>
      <c r="F14" s="128" t="s">
        <v>34</v>
      </c>
      <c r="G14" s="128" t="s">
        <v>34</v>
      </c>
      <c r="H14" s="201">
        <v>-0.35089616400000001</v>
      </c>
      <c r="I14" s="201">
        <v>1.4272241371313343</v>
      </c>
      <c r="J14" s="201">
        <v>-1.8831478746559145</v>
      </c>
    </row>
    <row r="15" spans="1:10" ht="12" customHeight="1">
      <c r="C15" s="201">
        <v>3.6325559332348378</v>
      </c>
      <c r="D15" s="201">
        <v>2.8305048620214768</v>
      </c>
      <c r="E15" s="201">
        <v>4.5022833236413096</v>
      </c>
      <c r="F15" s="128" t="s">
        <v>34</v>
      </c>
      <c r="G15" s="128" t="s">
        <v>34</v>
      </c>
      <c r="H15" s="201">
        <v>9.4371032300000005E-2</v>
      </c>
      <c r="I15" s="201">
        <v>2.1244782787897543</v>
      </c>
      <c r="J15" s="201">
        <v>-2.1586719717239333</v>
      </c>
    </row>
    <row r="16" spans="1:10" ht="12" customHeight="1">
      <c r="C16" s="201">
        <v>3.0427595828678822</v>
      </c>
      <c r="D16" s="201">
        <v>2.3911751061215236</v>
      </c>
      <c r="E16" s="201">
        <v>3.2206385785552127</v>
      </c>
      <c r="F16" s="128" t="s">
        <v>34</v>
      </c>
      <c r="G16" s="128" t="s">
        <v>34</v>
      </c>
      <c r="H16" s="201">
        <v>-1.6019711000000001</v>
      </c>
      <c r="I16" s="201">
        <v>2.1411914913846068</v>
      </c>
      <c r="J16" s="201">
        <v>-3.8787070278166316</v>
      </c>
    </row>
    <row r="17" spans="1:10" ht="12" customHeight="1">
      <c r="A17" s="4" t="s">
        <v>38</v>
      </c>
      <c r="C17" s="201">
        <v>2.8398085876047974</v>
      </c>
      <c r="D17" s="201">
        <v>2.2315443683816216</v>
      </c>
      <c r="E17" s="201">
        <v>2.8673732057112877</v>
      </c>
      <c r="F17" s="128" t="s">
        <v>34</v>
      </c>
      <c r="G17" s="128" t="s">
        <v>34</v>
      </c>
      <c r="H17" s="201">
        <v>-2.4418999700000001</v>
      </c>
      <c r="I17" s="201">
        <v>1.6516153961027991</v>
      </c>
      <c r="J17" s="201">
        <v>-4.2116570991304556</v>
      </c>
    </row>
    <row r="18" spans="1:10" ht="12" customHeight="1">
      <c r="C18" s="201">
        <v>2.7909838967254075</v>
      </c>
      <c r="D18" s="201">
        <v>2.3600053218573613</v>
      </c>
      <c r="E18" s="201">
        <v>2.6898359306456898</v>
      </c>
      <c r="F18" s="128" t="s">
        <v>34</v>
      </c>
      <c r="G18" s="128" t="s">
        <v>34</v>
      </c>
      <c r="H18" s="201">
        <v>-2.8231172500000001</v>
      </c>
      <c r="I18" s="201">
        <v>0.99472544572282739</v>
      </c>
      <c r="J18" s="201">
        <v>-3.9083946156529517</v>
      </c>
    </row>
    <row r="19" spans="1:10" ht="12" customHeight="1">
      <c r="C19" s="201">
        <v>3.0268323008842968</v>
      </c>
      <c r="D19" s="201">
        <v>2.7917337930103203</v>
      </c>
      <c r="E19" s="201">
        <v>2.2579540449257918</v>
      </c>
      <c r="F19" s="128" t="s">
        <v>34</v>
      </c>
      <c r="G19" s="128" t="s">
        <v>34</v>
      </c>
      <c r="H19" s="201">
        <v>-2.6848188400000002</v>
      </c>
      <c r="I19" s="201">
        <v>0.59571777069260967</v>
      </c>
      <c r="J19" s="201">
        <v>-3.3516582835887334</v>
      </c>
    </row>
    <row r="20" spans="1:10" ht="12" customHeight="1">
      <c r="C20" s="201">
        <v>3.6520742809150963</v>
      </c>
      <c r="D20" s="201">
        <v>3.5018038313150202</v>
      </c>
      <c r="E20" s="201">
        <v>2.6205300234052098</v>
      </c>
      <c r="F20" s="128" t="s">
        <v>34</v>
      </c>
      <c r="G20" s="128" t="s">
        <v>34</v>
      </c>
      <c r="H20" s="201">
        <v>-1.20532708</v>
      </c>
      <c r="I20" s="201">
        <v>0.88398379538794014</v>
      </c>
      <c r="J20" s="201">
        <v>-2.1731863305809567</v>
      </c>
    </row>
    <row r="21" spans="1:10" ht="12" customHeight="1">
      <c r="A21" s="4" t="s">
        <v>39</v>
      </c>
      <c r="C21" s="201">
        <v>4.2296144342331754</v>
      </c>
      <c r="D21" s="201">
        <v>4.2987630825429335</v>
      </c>
      <c r="E21" s="201">
        <v>2.9258161563628926</v>
      </c>
      <c r="F21" s="128" t="s">
        <v>34</v>
      </c>
      <c r="G21" s="128" t="s">
        <v>34</v>
      </c>
      <c r="H21" s="201">
        <v>-0.90324506000000004</v>
      </c>
      <c r="I21" s="201">
        <v>0.60757480781669138</v>
      </c>
      <c r="J21" s="201">
        <v>-1.5755379341498947</v>
      </c>
    </row>
    <row r="22" spans="1:10" ht="12" customHeight="1">
      <c r="C22" s="201">
        <v>4.5041249079434298</v>
      </c>
      <c r="D22" s="201">
        <v>5.0698560714327101</v>
      </c>
      <c r="E22" s="201">
        <v>3.5684163651622747</v>
      </c>
      <c r="F22" s="128" t="s">
        <v>34</v>
      </c>
      <c r="G22" s="128" t="s">
        <v>34</v>
      </c>
      <c r="H22" s="201">
        <v>-1.0789899199999999</v>
      </c>
      <c r="I22" s="201">
        <v>0.42835436296752105</v>
      </c>
      <c r="J22" s="201">
        <v>-1.5642373699306942</v>
      </c>
    </row>
    <row r="23" spans="1:10" ht="12" customHeight="1">
      <c r="C23" s="201">
        <v>4.8160280240439279</v>
      </c>
      <c r="D23" s="201">
        <v>5.7360124589190153</v>
      </c>
      <c r="E23" s="201">
        <v>4.0809308294027957</v>
      </c>
      <c r="F23" s="128" t="s">
        <v>34</v>
      </c>
      <c r="G23" s="128" t="s">
        <v>34</v>
      </c>
      <c r="H23" s="201">
        <v>-1.28162066</v>
      </c>
      <c r="I23" s="201">
        <v>0.31311732300750189</v>
      </c>
      <c r="J23" s="201">
        <v>-1.6489492656015079</v>
      </c>
    </row>
    <row r="24" spans="1:10" ht="12" customHeight="1">
      <c r="C24" s="201">
        <v>4.7750278929899137</v>
      </c>
      <c r="D24" s="201">
        <v>6.2479336898429327</v>
      </c>
      <c r="E24" s="201">
        <v>4.8941972402245515</v>
      </c>
      <c r="F24" s="128" t="s">
        <v>34</v>
      </c>
      <c r="G24" s="128" t="s">
        <v>34</v>
      </c>
      <c r="H24" s="201">
        <v>-0.67047048200000003</v>
      </c>
      <c r="I24" s="201">
        <v>-4.5674179516059836E-2</v>
      </c>
      <c r="J24" s="201">
        <v>-0.63158170566124405</v>
      </c>
    </row>
    <row r="25" spans="1:10" ht="12" customHeight="1">
      <c r="A25" s="4" t="s">
        <v>40</v>
      </c>
      <c r="C25" s="201">
        <v>4.6834232425292166</v>
      </c>
      <c r="D25" s="201">
        <v>6.6037649515423125</v>
      </c>
      <c r="E25" s="201">
        <v>5.5457931641726299</v>
      </c>
      <c r="F25" s="128" t="s">
        <v>34</v>
      </c>
      <c r="G25" s="128" t="s">
        <v>34</v>
      </c>
      <c r="H25" s="201">
        <v>0.31442134100000002</v>
      </c>
      <c r="I25" s="201">
        <v>0.20787079143097614</v>
      </c>
      <c r="J25" s="201">
        <v>8.6237910029713552E-2</v>
      </c>
    </row>
    <row r="26" spans="1:10" ht="12" customHeight="1">
      <c r="C26" s="201">
        <v>4.7829456430284578</v>
      </c>
      <c r="D26" s="201">
        <v>6.7335684113174477</v>
      </c>
      <c r="E26" s="201">
        <v>5.9687489052496989</v>
      </c>
      <c r="F26" s="128" t="s">
        <v>34</v>
      </c>
      <c r="G26" s="128" t="s">
        <v>34</v>
      </c>
      <c r="H26" s="201">
        <v>1.22625955</v>
      </c>
      <c r="I26" s="201">
        <v>0.50829494647216522</v>
      </c>
      <c r="J26" s="201">
        <v>0.67306895800267541</v>
      </c>
    </row>
    <row r="27" spans="1:10" ht="12" customHeight="1">
      <c r="C27" s="201">
        <v>4.804882647135833</v>
      </c>
      <c r="D27" s="201">
        <v>6.5615854477153679</v>
      </c>
      <c r="E27" s="201">
        <v>6.6281332625406586</v>
      </c>
      <c r="F27" s="128" t="s">
        <v>34</v>
      </c>
      <c r="G27" s="128" t="s">
        <v>34</v>
      </c>
      <c r="H27" s="201">
        <v>1.79801805</v>
      </c>
      <c r="I27" s="201">
        <v>0.83682467539919558</v>
      </c>
      <c r="J27" s="201">
        <v>0.87365013175535144</v>
      </c>
    </row>
    <row r="28" spans="1:10" ht="12" customHeight="1">
      <c r="C28" s="201">
        <v>4.7661270560798163</v>
      </c>
      <c r="D28" s="201">
        <v>6.0437864761896165</v>
      </c>
      <c r="E28" s="201">
        <v>6.4546625272287939</v>
      </c>
      <c r="F28" s="128" t="s">
        <v>34</v>
      </c>
      <c r="G28" s="128" t="s">
        <v>34</v>
      </c>
      <c r="H28" s="201">
        <v>3.0475753499999998</v>
      </c>
      <c r="I28" s="201">
        <v>1.4975832517207699</v>
      </c>
      <c r="J28" s="201">
        <v>1.3701154457087659</v>
      </c>
    </row>
    <row r="29" spans="1:10" ht="12" customHeight="1">
      <c r="A29" s="4" t="s">
        <v>41</v>
      </c>
      <c r="C29" s="201">
        <v>4.7865016073731281</v>
      </c>
      <c r="D29" s="201">
        <v>5.1646325753868405</v>
      </c>
      <c r="E29" s="201">
        <v>6.3864354151202285</v>
      </c>
      <c r="F29" s="128" t="s">
        <v>34</v>
      </c>
      <c r="G29" s="128" t="s">
        <v>34</v>
      </c>
      <c r="H29" s="201">
        <v>3.9752094800000002</v>
      </c>
      <c r="I29" s="201">
        <v>2.0915148813160482</v>
      </c>
      <c r="J29" s="201">
        <v>1.5924953159519806</v>
      </c>
    </row>
    <row r="30" spans="1:10" ht="12" customHeight="1">
      <c r="C30" s="201">
        <v>4.6293391709152365</v>
      </c>
      <c r="D30" s="201">
        <v>3.9765949217429375</v>
      </c>
      <c r="E30" s="201">
        <v>5.9004272226957033</v>
      </c>
      <c r="F30" s="128" t="s">
        <v>34</v>
      </c>
      <c r="G30" s="128" t="s">
        <v>34</v>
      </c>
      <c r="H30" s="201">
        <v>4.1499767299999997</v>
      </c>
      <c r="I30" s="201">
        <v>1.7565621363076152</v>
      </c>
      <c r="J30" s="201">
        <v>2.1422962448151188</v>
      </c>
    </row>
    <row r="31" spans="1:10" ht="12" customHeight="1">
      <c r="C31" s="201">
        <v>4.3485450646646662</v>
      </c>
      <c r="D31" s="201">
        <v>2.6007050717164137</v>
      </c>
      <c r="E31" s="201">
        <v>5.1696756491531604</v>
      </c>
      <c r="F31" s="128" t="s">
        <v>34</v>
      </c>
      <c r="G31" s="128" t="s">
        <v>34</v>
      </c>
      <c r="H31" s="201">
        <v>2.0469665400000001</v>
      </c>
      <c r="I31" s="201">
        <v>0.33025162067207797</v>
      </c>
      <c r="J31" s="201">
        <v>1.7066921080421151</v>
      </c>
    </row>
    <row r="32" spans="1:10" ht="12" customHeight="1">
      <c r="C32" s="201">
        <v>3.9634637377109483</v>
      </c>
      <c r="D32" s="201">
        <v>1.2357640757923338</v>
      </c>
      <c r="E32" s="201">
        <v>4.0719035890433464</v>
      </c>
      <c r="F32" s="128" t="s">
        <v>34</v>
      </c>
      <c r="G32" s="128" t="s">
        <v>34</v>
      </c>
      <c r="H32" s="201">
        <v>-1.77337542</v>
      </c>
      <c r="I32" s="201">
        <v>-1.2488814820754941</v>
      </c>
      <c r="J32" s="201">
        <v>-0.2520324185680648</v>
      </c>
    </row>
    <row r="33" spans="1:10" ht="12" customHeight="1">
      <c r="A33" s="4" t="s">
        <v>42</v>
      </c>
      <c r="C33" s="201">
        <v>3.2915218245211264</v>
      </c>
      <c r="D33" s="201">
        <v>0.13255041123996225</v>
      </c>
      <c r="E33" s="201">
        <v>2.6441136395543463</v>
      </c>
      <c r="F33" s="128" t="s">
        <v>34</v>
      </c>
      <c r="G33" s="128" t="s">
        <v>34</v>
      </c>
      <c r="H33" s="201">
        <v>-6.6282775699999998</v>
      </c>
      <c r="I33" s="201">
        <v>-2.1084249108592594</v>
      </c>
      <c r="J33" s="201">
        <v>-4.1643221992417461</v>
      </c>
    </row>
    <row r="34" spans="1:10" ht="12" customHeight="1">
      <c r="C34" s="201">
        <v>2.9842885439196554</v>
      </c>
      <c r="D34" s="201">
        <v>-0.44305942637896667</v>
      </c>
      <c r="E34" s="201">
        <v>1.0704411332105979</v>
      </c>
      <c r="F34" s="128" t="s">
        <v>34</v>
      </c>
      <c r="G34" s="128" t="s">
        <v>34</v>
      </c>
      <c r="H34" s="201">
        <v>-6.5665244100000004</v>
      </c>
      <c r="I34" s="201">
        <v>-1.5664165749445469</v>
      </c>
      <c r="J34" s="201">
        <v>-4.7859380823043836</v>
      </c>
    </row>
    <row r="35" spans="1:10" s="6" customFormat="1" ht="12" customHeight="1">
      <c r="C35" s="201">
        <v>2.587595095315165</v>
      </c>
      <c r="D35" s="201">
        <v>-0.49088862372609343</v>
      </c>
      <c r="E35" s="201">
        <v>0.13102903198529692</v>
      </c>
      <c r="F35" s="128" t="s">
        <v>34</v>
      </c>
      <c r="G35" s="128" t="s">
        <v>34</v>
      </c>
      <c r="H35" s="201">
        <v>-3.6638975</v>
      </c>
      <c r="I35" s="201">
        <v>-0.1401420239928898</v>
      </c>
      <c r="J35" s="201">
        <v>-3.6375333809867474</v>
      </c>
    </row>
    <row r="36" spans="1:10" s="6" customFormat="1" ht="12" customHeight="1">
      <c r="C36" s="201">
        <v>2.2102432614459433</v>
      </c>
      <c r="D36" s="201">
        <v>-0.18118699365627933</v>
      </c>
      <c r="E36" s="201">
        <v>-1.0512232105640562</v>
      </c>
      <c r="F36" s="128" t="s">
        <v>34</v>
      </c>
      <c r="G36" s="128" t="s">
        <v>34</v>
      </c>
      <c r="H36" s="201">
        <v>-1.06378207</v>
      </c>
      <c r="I36" s="201">
        <v>1.1690769270503032</v>
      </c>
      <c r="J36" s="201">
        <v>-2.6677220628857516</v>
      </c>
    </row>
    <row r="37" spans="1:10" s="6" customFormat="1" ht="12" customHeight="1">
      <c r="A37" s="4" t="s">
        <v>43</v>
      </c>
      <c r="C37" s="201">
        <v>2.0940188637253554</v>
      </c>
      <c r="D37" s="201">
        <v>0.26191691518100413</v>
      </c>
      <c r="E37" s="201">
        <v>-0.97359087812661782</v>
      </c>
      <c r="F37" s="128" t="s">
        <v>34</v>
      </c>
      <c r="G37" s="128" t="s">
        <v>34</v>
      </c>
      <c r="H37" s="201">
        <v>-1.24173895</v>
      </c>
      <c r="I37" s="201">
        <v>1.2162599646290508</v>
      </c>
      <c r="J37" s="201">
        <v>-2.9263429729789752</v>
      </c>
    </row>
    <row r="38" spans="1:10" s="6" customFormat="1" ht="12" customHeight="1">
      <c r="C38" s="201">
        <v>1.6814714851706603</v>
      </c>
      <c r="D38" s="201">
        <v>0.63146383868770695</v>
      </c>
      <c r="E38" s="201">
        <v>-0.6284813022208513</v>
      </c>
      <c r="F38" s="128" t="s">
        <v>34</v>
      </c>
      <c r="G38" s="128" t="s">
        <v>34</v>
      </c>
      <c r="H38" s="201">
        <v>-4.0896411500000003</v>
      </c>
      <c r="I38" s="201">
        <v>0.20600476748395766</v>
      </c>
      <c r="J38" s="201">
        <v>-4.5551771365370053</v>
      </c>
    </row>
    <row r="39" spans="1:10" s="6" customFormat="1" ht="12" customHeight="1">
      <c r="C39" s="201">
        <v>1.7305762531278024</v>
      </c>
      <c r="D39" s="201">
        <v>1.0426915484543553</v>
      </c>
      <c r="E39" s="201">
        <v>-0.50255213322963899</v>
      </c>
      <c r="F39" s="128"/>
      <c r="G39" s="128"/>
      <c r="H39" s="201">
        <v>-5.7868539200000004</v>
      </c>
      <c r="I39" s="201">
        <v>-0.77756199945985527</v>
      </c>
      <c r="J39" s="201">
        <v>-5.0021947222104917</v>
      </c>
    </row>
    <row r="40" spans="1:10" s="6" customFormat="1" ht="12" customHeight="1">
      <c r="A40" s="4"/>
      <c r="C40" s="201">
        <v>2.4449919607141046</v>
      </c>
      <c r="D40" s="201">
        <v>1.6298873437305073</v>
      </c>
      <c r="E40" s="201">
        <v>0.73498174752266721</v>
      </c>
      <c r="F40" s="128" t="s">
        <v>34</v>
      </c>
      <c r="G40" s="128" t="s">
        <v>34</v>
      </c>
      <c r="H40" s="201">
        <v>-6.83299067</v>
      </c>
      <c r="I40" s="201">
        <v>-1.8549386736246025</v>
      </c>
      <c r="J40" s="201">
        <v>-4.6213888783419472</v>
      </c>
    </row>
    <row r="41" spans="1:10" ht="12" customHeight="1">
      <c r="A41" s="4" t="s">
        <v>44</v>
      </c>
      <c r="C41" s="201">
        <v>2.4102811782260369</v>
      </c>
      <c r="D41" s="201">
        <v>2.4797396979520325</v>
      </c>
      <c r="E41" s="201">
        <v>1.2739128746430906</v>
      </c>
      <c r="F41" s="129"/>
      <c r="G41" s="129"/>
      <c r="H41" s="201">
        <v>-6.5044933599999997</v>
      </c>
      <c r="I41" s="201">
        <v>-3.3266089503932879</v>
      </c>
      <c r="J41" s="201">
        <v>-2.2450692620505706</v>
      </c>
    </row>
    <row r="42" spans="1:10" ht="12" customHeight="1">
      <c r="C42" s="6">
        <v>2.6410880071084053</v>
      </c>
      <c r="D42" s="6">
        <v>3.5422363074202545</v>
      </c>
      <c r="E42" s="6">
        <v>2.2274419462937844</v>
      </c>
      <c r="H42" s="6">
        <v>-4.7780769200000002</v>
      </c>
      <c r="I42" s="6">
        <v>-3.2571979437480145</v>
      </c>
      <c r="J42" s="6">
        <v>-0.54759065456847467</v>
      </c>
    </row>
    <row r="43" spans="1:10" ht="12" customHeight="1">
      <c r="C43" s="6">
        <v>2.9795151844914658</v>
      </c>
      <c r="D43" s="6">
        <v>4.5945645556106474</v>
      </c>
      <c r="E43" s="6">
        <v>3.2041392407414548</v>
      </c>
      <c r="H43" s="6">
        <v>-3.1199803899999998</v>
      </c>
      <c r="I43" s="6">
        <v>-2.2973938308861395</v>
      </c>
      <c r="J43" s="6">
        <v>-0.14550712454144463</v>
      </c>
    </row>
    <row r="44" spans="1:10" ht="12" customHeight="1">
      <c r="C44" s="6">
        <v>3.043171533970046</v>
      </c>
      <c r="D44" s="6">
        <v>5.4997066908899939</v>
      </c>
      <c r="E44" s="6">
        <v>4.1622188807479921</v>
      </c>
      <c r="H44" s="6">
        <v>-2.2429249699999998</v>
      </c>
      <c r="I44" s="6">
        <v>-1.4569684175560873</v>
      </c>
      <c r="J44" s="6">
        <v>-0.38611715082552095</v>
      </c>
    </row>
    <row r="45" spans="1:10" ht="12" customHeight="1">
      <c r="A45" s="4" t="s">
        <v>45</v>
      </c>
      <c r="C45" s="6">
        <v>4.0574054365354106</v>
      </c>
      <c r="D45" s="6">
        <v>6.1779493166512323</v>
      </c>
      <c r="E45" s="6">
        <v>5.0751348280067443</v>
      </c>
      <c r="H45" s="6">
        <v>-1.8442955000000001</v>
      </c>
      <c r="I45" s="6">
        <v>-0.71050637452655196</v>
      </c>
      <c r="J45" s="6">
        <v>-0.98152669077708132</v>
      </c>
    </row>
    <row r="46" spans="1:10" ht="12" customHeight="1">
      <c r="C46" s="6">
        <v>4.8876758411856347</v>
      </c>
      <c r="D46" s="6">
        <v>6.6144299124382133</v>
      </c>
      <c r="E46" s="6">
        <v>5.6736055415297804</v>
      </c>
      <c r="H46" s="6">
        <v>-0.93352202799999995</v>
      </c>
      <c r="I46" s="6">
        <v>-0.4822802830339043</v>
      </c>
      <c r="J46" s="6">
        <v>-0.34010468234157915</v>
      </c>
    </row>
    <row r="47" spans="1:10" ht="12" customHeight="1">
      <c r="C47" s="6">
        <v>5.3111630361353912</v>
      </c>
      <c r="D47" s="6">
        <v>6.8366999447478927</v>
      </c>
      <c r="E47" s="6">
        <v>6.1442771038945132</v>
      </c>
      <c r="H47" s="6">
        <v>-0.12718960500000001</v>
      </c>
      <c r="I47" s="6">
        <v>-0.97033120074627255</v>
      </c>
      <c r="J47" s="6">
        <v>1.1261384786428479</v>
      </c>
    </row>
    <row r="48" spans="1:10" ht="12" customHeight="1">
      <c r="C48" s="6">
        <v>5.5283376882720114</v>
      </c>
      <c r="D48" s="6">
        <v>6.8679952070467953</v>
      </c>
      <c r="E48" s="6">
        <v>6.2840197394377295</v>
      </c>
      <c r="H48" s="6">
        <v>-6.4624856199999997E-2</v>
      </c>
      <c r="I48" s="6">
        <v>-1.3464859544645225</v>
      </c>
      <c r="J48" s="6">
        <v>1.6550240714880853</v>
      </c>
    </row>
    <row r="49" spans="1:10" ht="12" customHeight="1">
      <c r="A49" s="4" t="s">
        <v>424</v>
      </c>
      <c r="C49" s="6">
        <v>5.594499926507579</v>
      </c>
      <c r="D49" s="6">
        <v>6.7549852207942962</v>
      </c>
      <c r="E49" s="6">
        <v>6.5315510853462655</v>
      </c>
      <c r="H49" s="6">
        <v>-0.62082821700000002</v>
      </c>
      <c r="I49" s="6">
        <v>-0.54017269257394673</v>
      </c>
      <c r="J49" s="6">
        <v>3.6065371007107896E-2</v>
      </c>
    </row>
    <row r="50" spans="1:10" ht="12" customHeight="1">
      <c r="C50" s="6">
        <v>5.4688089736883994</v>
      </c>
      <c r="D50" s="6">
        <v>6.5675235565849199</v>
      </c>
      <c r="E50" s="6">
        <v>6.1539099400484076</v>
      </c>
      <c r="H50" s="6">
        <v>-1.41047894</v>
      </c>
      <c r="I50" s="6">
        <v>0.66470932665854243</v>
      </c>
      <c r="J50" s="6">
        <v>-2.2772801035758232</v>
      </c>
    </row>
  </sheetData>
  <customSheetViews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1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" right="0" top="0" bottom="0" header="0" footer="0"/>
  <pageSetup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EA6A7"/>
    <pageSetUpPr fitToPage="1"/>
  </sheetPr>
  <dimension ref="A1:AR71"/>
  <sheetViews>
    <sheetView zoomScale="90" zoomScaleNormal="90" workbookViewId="0">
      <pane xSplit="1" ySplit="2" topLeftCell="R24" activePane="bottomRight" state="frozen"/>
      <selection pane="topRight" activeCell="B1" sqref="B1"/>
      <selection pane="bottomLeft" activeCell="A3" sqref="A3"/>
      <selection pane="bottomRight" activeCell="A63" sqref="A63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5" width="12.5703125" style="1" bestFit="1" customWidth="1"/>
    <col min="36" max="40" width="9.42578125" style="1"/>
    <col min="41" max="41" width="12.28515625" style="1" bestFit="1" customWidth="1"/>
    <col min="42" max="16384" width="9.42578125" style="1"/>
  </cols>
  <sheetData>
    <row r="1" spans="1:35" ht="13.35" customHeight="1">
      <c r="B1" s="30">
        <v>2016</v>
      </c>
      <c r="C1" s="30"/>
      <c r="D1" s="30"/>
      <c r="E1" s="30"/>
      <c r="F1" s="30">
        <v>2017</v>
      </c>
      <c r="G1" s="30"/>
      <c r="H1" s="30"/>
      <c r="I1" s="30"/>
      <c r="J1" s="30">
        <v>2018</v>
      </c>
      <c r="K1" s="30"/>
      <c r="L1" s="30"/>
      <c r="M1" s="30"/>
      <c r="N1" s="30">
        <v>2019</v>
      </c>
      <c r="O1" s="30"/>
      <c r="P1" s="30"/>
      <c r="Q1" s="30"/>
      <c r="R1" s="30">
        <v>2020</v>
      </c>
      <c r="S1" s="30"/>
      <c r="T1" s="30"/>
      <c r="U1" s="30"/>
      <c r="V1" s="30">
        <v>2021</v>
      </c>
      <c r="W1" s="30"/>
      <c r="X1" s="30"/>
      <c r="Y1" s="30"/>
      <c r="Z1" s="30">
        <v>2022</v>
      </c>
      <c r="AD1" s="30">
        <v>2023</v>
      </c>
      <c r="AH1" s="30">
        <v>2024</v>
      </c>
      <c r="AI1" s="30"/>
    </row>
    <row r="2" spans="1:35" ht="13.35" customHeight="1">
      <c r="B2" s="30" t="s">
        <v>4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1</v>
      </c>
      <c r="H2" s="30" t="s">
        <v>2</v>
      </c>
      <c r="I2" s="30" t="s">
        <v>3</v>
      </c>
      <c r="J2" s="30" t="s">
        <v>4</v>
      </c>
      <c r="K2" s="30" t="s">
        <v>1</v>
      </c>
      <c r="L2" s="30" t="s">
        <v>2</v>
      </c>
      <c r="M2" s="30" t="s">
        <v>3</v>
      </c>
      <c r="N2" s="30" t="s">
        <v>4</v>
      </c>
      <c r="O2" s="30" t="s">
        <v>1</v>
      </c>
      <c r="P2" s="30" t="s">
        <v>2</v>
      </c>
      <c r="Q2" s="30" t="s">
        <v>3</v>
      </c>
      <c r="R2" s="30" t="s">
        <v>4</v>
      </c>
      <c r="S2" s="30" t="s">
        <v>1</v>
      </c>
      <c r="T2" s="30" t="s">
        <v>2</v>
      </c>
      <c r="U2" s="30" t="s">
        <v>3</v>
      </c>
      <c r="V2" s="30" t="s">
        <v>4</v>
      </c>
      <c r="W2" s="30" t="s">
        <v>1</v>
      </c>
      <c r="X2" s="30" t="s">
        <v>2</v>
      </c>
      <c r="Y2" s="30" t="s">
        <v>3</v>
      </c>
      <c r="Z2" s="30" t="s">
        <v>4</v>
      </c>
      <c r="AA2" s="30" t="s">
        <v>1</v>
      </c>
      <c r="AB2" s="30" t="s">
        <v>2</v>
      </c>
      <c r="AC2" s="30" t="s">
        <v>3</v>
      </c>
      <c r="AD2" s="30" t="s">
        <v>4</v>
      </c>
      <c r="AE2" s="30" t="s">
        <v>1</v>
      </c>
      <c r="AF2" s="30" t="s">
        <v>2</v>
      </c>
      <c r="AG2" s="30" t="s">
        <v>3</v>
      </c>
      <c r="AH2" s="30" t="s">
        <v>4</v>
      </c>
      <c r="AI2" s="30" t="s">
        <v>1</v>
      </c>
    </row>
    <row r="3" spans="1:35" ht="13.35" customHeight="1">
      <c r="A3" s="2" t="s">
        <v>65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35" s="30" customFormat="1" ht="13.35" customHeight="1">
      <c r="A4" s="30" t="s">
        <v>47</v>
      </c>
      <c r="B4" s="102">
        <v>2.7905605368337191E-2</v>
      </c>
      <c r="C4" s="102">
        <v>5.2130469955644632E-3</v>
      </c>
      <c r="D4" s="102">
        <v>-5.7816189757442848E-2</v>
      </c>
      <c r="E4" s="102">
        <v>9.185078522237089E-2</v>
      </c>
      <c r="F4" s="102">
        <v>5.8477919491876307E-2</v>
      </c>
      <c r="G4" s="102">
        <v>5.5826609655042825E-2</v>
      </c>
      <c r="H4" s="102">
        <v>7.8449136603435887E-2</v>
      </c>
      <c r="I4" s="102">
        <v>3.2984243051708662E-2</v>
      </c>
      <c r="J4" s="102">
        <v>6.5078400884326593E-2</v>
      </c>
      <c r="K4" s="102">
        <v>7.4822460130915758E-2</v>
      </c>
      <c r="L4" s="102">
        <v>6.175794902003906E-2</v>
      </c>
      <c r="M4" s="102">
        <v>9.7318359113304664E-2</v>
      </c>
      <c r="N4" s="102">
        <v>8.5648616593322568E-2</v>
      </c>
      <c r="O4" s="102">
        <v>7.1372269965675805E-2</v>
      </c>
      <c r="P4" s="102">
        <v>5.9837255651293386E-2</v>
      </c>
      <c r="Q4" s="102">
        <v>1.4387542702027689E-2</v>
      </c>
      <c r="R4" s="102">
        <v>-7.2989016918064586E-2</v>
      </c>
      <c r="S4" s="102">
        <v>-7.6833724447975316E-2</v>
      </c>
      <c r="T4" s="102">
        <v>-3.2202649099894343E-2</v>
      </c>
      <c r="U4" s="102">
        <v>-2.0820350795979214E-3</v>
      </c>
      <c r="V4" s="102">
        <v>0.15104803230232755</v>
      </c>
      <c r="W4" s="102">
        <v>-5.4387664005098868E-3</v>
      </c>
      <c r="X4" s="102">
        <v>-1.2297780994298457E-2</v>
      </c>
      <c r="Y4" s="102">
        <v>-2.7498187517786096E-2</v>
      </c>
      <c r="Z4" s="119">
        <v>-2.4505176830609487E-2</v>
      </c>
      <c r="AA4" s="119">
        <v>1.8343136835585971E-2</v>
      </c>
      <c r="AB4" s="119">
        <v>7.4398965656963023E-2</v>
      </c>
      <c r="AC4" s="119">
        <v>0.11212856309854624</v>
      </c>
      <c r="AD4" s="119">
        <v>7.8849435986273253E-2</v>
      </c>
      <c r="AE4" s="119">
        <v>4.9202117346843766E-2</v>
      </c>
      <c r="AF4" s="110">
        <v>8.8228664938577284E-2</v>
      </c>
      <c r="AG4" s="110">
        <v>7.1582647348251482E-2</v>
      </c>
      <c r="AH4" s="110">
        <v>7.9600378398019034E-2</v>
      </c>
      <c r="AI4" s="110">
        <v>3.8500640072879788E-2</v>
      </c>
    </row>
    <row r="5" spans="1:35" s="30" customFormat="1" ht="13.35" customHeight="1">
      <c r="A5" s="30" t="s">
        <v>48</v>
      </c>
      <c r="B5" s="102">
        <v>9.1318758784998399E-2</v>
      </c>
      <c r="C5" s="102">
        <v>2.2037909386642518E-2</v>
      </c>
      <c r="D5" s="102">
        <v>1.872998941436177E-2</v>
      </c>
      <c r="E5" s="102">
        <v>-4.6171299278295885E-3</v>
      </c>
      <c r="F5" s="102">
        <v>0.13580728087501726</v>
      </c>
      <c r="G5" s="102">
        <v>4.8581054629297515E-3</v>
      </c>
      <c r="H5" s="102">
        <v>2.2809602399763484E-2</v>
      </c>
      <c r="I5" s="102">
        <v>0.23434734628799214</v>
      </c>
      <c r="J5" s="102">
        <v>0.30487887117058166</v>
      </c>
      <c r="K5" s="102">
        <v>0.17539791967138929</v>
      </c>
      <c r="L5" s="102">
        <v>0.20975892264298657</v>
      </c>
      <c r="M5" s="102">
        <v>0.19250836648833713</v>
      </c>
      <c r="N5" s="102">
        <v>5.1487053045689235E-2</v>
      </c>
      <c r="O5" s="102">
        <v>6.1821416510731808E-2</v>
      </c>
      <c r="P5" s="102">
        <v>3.2863181663324026E-2</v>
      </c>
      <c r="Q5" s="102">
        <v>4.1525414716703457E-2</v>
      </c>
      <c r="R5" s="102">
        <v>3.3240993479071168E-2</v>
      </c>
      <c r="S5" s="102">
        <v>-7.2160608653945135E-2</v>
      </c>
      <c r="T5" s="102">
        <v>-8.4505777467290488E-2</v>
      </c>
      <c r="U5" s="102">
        <v>-0.25160246492141369</v>
      </c>
      <c r="V5" s="102">
        <v>-3.0799742741805192E-2</v>
      </c>
      <c r="W5" s="102">
        <v>8.8707675388399077E-2</v>
      </c>
      <c r="X5" s="102">
        <v>0.27320683130290857</v>
      </c>
      <c r="Y5" s="102">
        <v>0.29759886254055434</v>
      </c>
      <c r="Z5" s="119">
        <v>0.14792456084453742</v>
      </c>
      <c r="AA5" s="119">
        <v>0.18491139057257833</v>
      </c>
      <c r="AB5" s="119">
        <v>-6.1490594465709703E-2</v>
      </c>
      <c r="AC5" s="119">
        <v>0.11694367335566058</v>
      </c>
      <c r="AD5" s="119">
        <v>-1.7895991602693062E-2</v>
      </c>
      <c r="AE5" s="119">
        <v>-7.6452757774362778E-2</v>
      </c>
      <c r="AF5" s="110">
        <v>6.4667943370943393E-2</v>
      </c>
      <c r="AG5" s="110">
        <v>0.17499302913222881</v>
      </c>
      <c r="AH5" s="110">
        <v>0.25494920053566261</v>
      </c>
      <c r="AI5" s="110">
        <v>0.1867757240686061</v>
      </c>
    </row>
    <row r="6" spans="1:35" s="30" customFormat="1" ht="13.35" customHeight="1">
      <c r="A6" s="105" t="s">
        <v>49</v>
      </c>
      <c r="B6" s="103">
        <v>9.8886262248626275E-2</v>
      </c>
      <c r="C6" s="103">
        <v>-3.2122931244031622E-2</v>
      </c>
      <c r="D6" s="103">
        <v>2.058128473204162E-2</v>
      </c>
      <c r="E6" s="103">
        <v>5.3836673896701534E-2</v>
      </c>
      <c r="F6" s="103">
        <f t="shared" ref="F6:W6" si="0">+F7+F8</f>
        <v>-9.7445672069652618E-3</v>
      </c>
      <c r="G6" s="103">
        <f t="shared" si="0"/>
        <v>2.0786782558250276E-2</v>
      </c>
      <c r="H6" s="103">
        <f t="shared" si="0"/>
        <v>3.0908503594732323E-2</v>
      </c>
      <c r="I6" s="103">
        <f t="shared" si="0"/>
        <v>3.8927428369020925E-2</v>
      </c>
      <c r="J6" s="103">
        <f t="shared" si="0"/>
        <v>0.17293542355107722</v>
      </c>
      <c r="K6" s="103">
        <f t="shared" si="0"/>
        <v>4.7637755828901361E-2</v>
      </c>
      <c r="L6" s="103">
        <f t="shared" si="0"/>
        <v>7.8124274693646394E-3</v>
      </c>
      <c r="M6" s="103">
        <f t="shared" si="0"/>
        <v>9.1259881650247524E-2</v>
      </c>
      <c r="N6" s="103">
        <f t="shared" si="0"/>
        <v>5.233243049892123E-2</v>
      </c>
      <c r="O6" s="103">
        <f t="shared" si="0"/>
        <v>4.8235975341596238E-2</v>
      </c>
      <c r="P6" s="103">
        <f t="shared" si="0"/>
        <v>6.913203736660789E-2</v>
      </c>
      <c r="Q6" s="103">
        <f t="shared" si="0"/>
        <v>4.9479035821741388E-2</v>
      </c>
      <c r="R6" s="103">
        <f t="shared" si="0"/>
        <v>7.3039202379889201E-2</v>
      </c>
      <c r="S6" s="103">
        <f t="shared" si="0"/>
        <v>4.8237382849897509E-2</v>
      </c>
      <c r="T6" s="103">
        <f t="shared" si="0"/>
        <v>5.6517411176791252E-2</v>
      </c>
      <c r="U6" s="103">
        <f t="shared" si="0"/>
        <v>-2.2925044182076366E-2</v>
      </c>
      <c r="V6" s="103">
        <f t="shared" si="0"/>
        <v>-0.12821628971558907</v>
      </c>
      <c r="W6" s="103">
        <f t="shared" si="0"/>
        <v>-5.5215495927973285E-2</v>
      </c>
      <c r="X6" s="103">
        <v>-5.7902403270217513E-2</v>
      </c>
      <c r="Y6" s="103">
        <v>0.10692537145422569</v>
      </c>
      <c r="Z6" s="88">
        <v>7.375625444457988E-2</v>
      </c>
      <c r="AA6" s="88">
        <v>4.9661734154289705E-2</v>
      </c>
      <c r="AB6" s="88">
        <v>5.8520568094366239E-2</v>
      </c>
      <c r="AC6" s="88">
        <v>7.6572400778825517E-2</v>
      </c>
      <c r="AD6" s="88">
        <v>4.0680972876864847E-2</v>
      </c>
      <c r="AE6" s="88">
        <v>0.10806983259007939</v>
      </c>
      <c r="AF6" s="110">
        <v>0.12879640287561156</v>
      </c>
      <c r="AG6" s="110">
        <v>5.4464965572854464E-3</v>
      </c>
      <c r="AH6" s="110">
        <v>0.2198051355181824</v>
      </c>
      <c r="AI6" s="110">
        <v>0.21003494304474524</v>
      </c>
    </row>
    <row r="7" spans="1:35" ht="13.35" customHeight="1">
      <c r="A7" s="108" t="s">
        <v>50</v>
      </c>
      <c r="B7" s="103">
        <v>6.9619964248999147E-2</v>
      </c>
      <c r="C7" s="103">
        <v>-4.4318922568980658E-2</v>
      </c>
      <c r="D7" s="103">
        <v>-1.2981779427191252E-2</v>
      </c>
      <c r="E7" s="103">
        <v>4.7975221413408514E-2</v>
      </c>
      <c r="F7" s="103">
        <v>-1.4815632497293893E-3</v>
      </c>
      <c r="G7" s="103">
        <v>1.360695884262016E-2</v>
      </c>
      <c r="H7" s="103">
        <v>5.6855521782597861E-2</v>
      </c>
      <c r="I7" s="103">
        <v>2.9985926310968337E-2</v>
      </c>
      <c r="J7" s="103">
        <v>0.16345594389613144</v>
      </c>
      <c r="K7" s="103">
        <v>5.0611528753059853E-2</v>
      </c>
      <c r="L7" s="103">
        <v>1.1722907204260034E-2</v>
      </c>
      <c r="M7" s="103">
        <v>8.5438167791565683E-2</v>
      </c>
      <c r="N7" s="103">
        <v>3.843162060183121E-2</v>
      </c>
      <c r="O7" s="103">
        <v>2.7728088462620228E-2</v>
      </c>
      <c r="P7" s="103">
        <v>5.1574154744519075E-2</v>
      </c>
      <c r="Q7" s="103">
        <v>3.1739889567195534E-2</v>
      </c>
      <c r="R7" s="103">
        <v>5.2697580765209633E-2</v>
      </c>
      <c r="S7" s="103">
        <v>3.5269958273415551E-2</v>
      </c>
      <c r="T7" s="103">
        <v>3.3338100746569302E-2</v>
      </c>
      <c r="U7" s="103">
        <v>-5.513976057186705E-2</v>
      </c>
      <c r="V7" s="103">
        <v>-0.10604709883018934</v>
      </c>
      <c r="W7" s="103">
        <v>-4.5451319211850173E-2</v>
      </c>
      <c r="X7" s="103">
        <v>-4.4859487527313412E-2</v>
      </c>
      <c r="Y7" s="103">
        <v>1.3222403617647486E-2</v>
      </c>
      <c r="Z7" s="88">
        <v>6.5186695172263456E-2</v>
      </c>
      <c r="AA7" s="88">
        <v>3.5923324488799854E-2</v>
      </c>
      <c r="AB7" s="88">
        <v>5.3642380159683811E-2</v>
      </c>
      <c r="AC7" s="88">
        <v>5.0661188642499147E-2</v>
      </c>
      <c r="AD7" s="88">
        <v>2.0470095981010714E-2</v>
      </c>
      <c r="AE7" s="88">
        <v>6.8458215811555215E-2</v>
      </c>
      <c r="AF7" s="109">
        <v>9.1361548463626943E-2</v>
      </c>
      <c r="AG7" s="109">
        <v>6.3402282843350657E-2</v>
      </c>
      <c r="AH7" s="109">
        <v>0.12687130005209524</v>
      </c>
      <c r="AI7" s="109">
        <v>0.11608008330297205</v>
      </c>
    </row>
    <row r="8" spans="1:35" ht="13.35" customHeight="1">
      <c r="A8" s="108" t="s">
        <v>51</v>
      </c>
      <c r="B8" s="103">
        <v>2.9266297999627149E-2</v>
      </c>
      <c r="C8" s="103">
        <v>1.2195991324949033E-2</v>
      </c>
      <c r="D8" s="103">
        <v>3.3563064159232874E-2</v>
      </c>
      <c r="E8" s="103">
        <v>5.8614524832930164E-3</v>
      </c>
      <c r="F8" s="103">
        <v>-8.2630039572358718E-3</v>
      </c>
      <c r="G8" s="103">
        <v>7.179823715630116E-3</v>
      </c>
      <c r="H8" s="103">
        <v>-2.5947018187865538E-2</v>
      </c>
      <c r="I8" s="103">
        <v>8.9415020580525875E-3</v>
      </c>
      <c r="J8" s="103">
        <v>9.4794796549457702E-3</v>
      </c>
      <c r="K8" s="103">
        <v>-2.973772924158494E-3</v>
      </c>
      <c r="L8" s="103">
        <v>-3.9104797348953942E-3</v>
      </c>
      <c r="M8" s="103">
        <v>5.8217138586818392E-3</v>
      </c>
      <c r="N8" s="103">
        <v>1.3900809897090022E-2</v>
      </c>
      <c r="O8" s="103">
        <v>2.050788687897601E-2</v>
      </c>
      <c r="P8" s="103">
        <v>1.7557882622088822E-2</v>
      </c>
      <c r="Q8" s="103">
        <v>1.773914625454585E-2</v>
      </c>
      <c r="R8" s="103">
        <v>2.0341621614679561E-2</v>
      </c>
      <c r="S8" s="103">
        <v>1.2967424576481959E-2</v>
      </c>
      <c r="T8" s="103">
        <v>2.317931043022195E-2</v>
      </c>
      <c r="U8" s="103">
        <v>3.2214716389790683E-2</v>
      </c>
      <c r="V8" s="103">
        <v>-2.2169190885399741E-2</v>
      </c>
      <c r="W8" s="103">
        <v>-9.7641767161231151E-3</v>
      </c>
      <c r="X8" s="103">
        <v>-1.3042915742904072E-2</v>
      </c>
      <c r="Y8" s="103">
        <v>9.3702967836578291E-2</v>
      </c>
      <c r="Z8" s="88">
        <v>8.5695592723164585E-3</v>
      </c>
      <c r="AA8" s="88">
        <v>1.3738409665489885E-2</v>
      </c>
      <c r="AB8" s="88">
        <v>4.878187934682446E-3</v>
      </c>
      <c r="AC8" s="88">
        <v>2.5911212136326373E-2</v>
      </c>
      <c r="AD8" s="88">
        <v>2.0210876895854175E-2</v>
      </c>
      <c r="AE8" s="88">
        <v>3.9611616778524178E-2</v>
      </c>
      <c r="AF8" s="109">
        <v>3.7434854411984596E-2</v>
      </c>
      <c r="AG8" s="109">
        <v>-5.7955786286065215E-2</v>
      </c>
      <c r="AH8" s="109">
        <v>9.2933835466087106E-2</v>
      </c>
      <c r="AI8" s="109">
        <v>9.395485974177363E-2</v>
      </c>
    </row>
    <row r="9" spans="1:35" ht="13.35" customHeight="1">
      <c r="A9" s="105" t="s">
        <v>52</v>
      </c>
      <c r="B9" s="103">
        <v>-1.3337394969930983E-2</v>
      </c>
      <c r="C9" s="103">
        <v>5.5683853760227012E-2</v>
      </c>
      <c r="D9" s="103">
        <v>-2.07172343711437E-3</v>
      </c>
      <c r="E9" s="103">
        <v>-5.8627941829050179E-2</v>
      </c>
      <c r="F9" s="103">
        <f t="shared" ref="F9" si="1">+F10+F11</f>
        <v>0.14481981577673289</v>
      </c>
      <c r="G9" s="103">
        <f t="shared" ref="G9" si="2">+G10+G11</f>
        <v>-1.5506006817762978E-2</v>
      </c>
      <c r="H9" s="103">
        <f t="shared" ref="H9" si="3">+H10+H11</f>
        <v>-6.5360213723692218E-3</v>
      </c>
      <c r="I9" s="103">
        <f t="shared" ref="I9" si="4">+I10+I11</f>
        <v>0.18277311087284784</v>
      </c>
      <c r="J9" s="103">
        <f t="shared" ref="J9" si="5">+J10+J11</f>
        <v>0.15245352224581019</v>
      </c>
      <c r="K9" s="103">
        <f t="shared" ref="K9" si="6">+K10+K11</f>
        <v>0.13381656880869008</v>
      </c>
      <c r="L9" s="103">
        <f t="shared" ref="L9" si="7">+L10+L11</f>
        <v>0.20475542706199232</v>
      </c>
      <c r="M9" s="103">
        <f t="shared" ref="M9" si="8">+M10+M11</f>
        <v>0.12636070678151456</v>
      </c>
      <c r="N9" s="103">
        <f t="shared" ref="N9" si="9">+N10+N11</f>
        <v>1.4990366610661894E-2</v>
      </c>
      <c r="O9" s="103">
        <f t="shared" ref="O9" si="10">+O10+O11</f>
        <v>2.1704752951621518E-2</v>
      </c>
      <c r="P9" s="103">
        <f t="shared" ref="P9" si="11">+P10+P11</f>
        <v>-3.1186553321246799E-2</v>
      </c>
      <c r="Q9" s="103">
        <f t="shared" ref="Q9" si="12">+Q10+Q11</f>
        <v>1.5354093856450694E-3</v>
      </c>
      <c r="R9" s="103">
        <f t="shared" ref="R9" si="13">+R10+R11</f>
        <v>-3.094204624461698E-2</v>
      </c>
      <c r="S9" s="103">
        <f t="shared" ref="S9" si="14">+S10+S11</f>
        <v>-0.12914742879812949</v>
      </c>
      <c r="T9" s="103">
        <f t="shared" ref="T9" si="15">+T10+T11</f>
        <v>-0.15160863650181397</v>
      </c>
      <c r="U9" s="103">
        <f t="shared" ref="U9" si="16">+U10+U11</f>
        <v>-0.29444069825092789</v>
      </c>
      <c r="V9" s="103">
        <f t="shared" ref="V9" si="17">+V10+V11</f>
        <v>8.4740988392612931E-2</v>
      </c>
      <c r="W9" s="103">
        <f t="shared" ref="W9" si="18">+W10+W11</f>
        <v>0.15518241909527758</v>
      </c>
      <c r="X9" s="103">
        <v>0.34871742614039569</v>
      </c>
      <c r="Y9" s="103">
        <v>0.17459765879911451</v>
      </c>
      <c r="Z9" s="88">
        <v>0.10205872503707679</v>
      </c>
      <c r="AA9" s="88">
        <v>0.17844519850548884</v>
      </c>
      <c r="AB9" s="88">
        <v>-0.14289423138303994</v>
      </c>
      <c r="AC9" s="88">
        <v>7.1035440821110407E-2</v>
      </c>
      <c r="AD9" s="88">
        <v>-6.5710908470683796E-2</v>
      </c>
      <c r="AE9" s="88">
        <v>-0.21780850687729331</v>
      </c>
      <c r="AF9" s="109">
        <v>-5.1285943465969361E-2</v>
      </c>
      <c r="AG9" s="109">
        <v>0.21638832808851022</v>
      </c>
      <c r="AH9" s="109">
        <v>0.10479916104085468</v>
      </c>
      <c r="AI9" s="109">
        <v>2.5951437755454252E-2</v>
      </c>
    </row>
    <row r="10" spans="1:35" ht="13.35" customHeight="1">
      <c r="A10" s="108" t="s">
        <v>53</v>
      </c>
      <c r="B10" s="103">
        <v>3.0038744901046039E-2</v>
      </c>
      <c r="C10" s="103">
        <v>2.4542181892887881E-2</v>
      </c>
      <c r="D10" s="103">
        <v>-4.0333041221181094E-2</v>
      </c>
      <c r="E10" s="103">
        <v>4.9474391619418565E-2</v>
      </c>
      <c r="F10" s="103">
        <v>1.7671743313830694E-2</v>
      </c>
      <c r="G10" s="103">
        <v>5.8866546364418175E-2</v>
      </c>
      <c r="H10" s="103">
        <v>3.6814813185642725E-2</v>
      </c>
      <c r="I10" s="103">
        <v>9.1886595522547035E-2</v>
      </c>
      <c r="J10" s="103">
        <v>0.10699389985771487</v>
      </c>
      <c r="K10" s="103">
        <v>6.6964807256444381E-2</v>
      </c>
      <c r="L10" s="103">
        <v>0.11904367201093681</v>
      </c>
      <c r="M10" s="103">
        <v>1.8910092529382153E-2</v>
      </c>
      <c r="N10" s="103">
        <v>7.5757345298454085E-2</v>
      </c>
      <c r="O10" s="103">
        <v>3.8610422122735175E-2</v>
      </c>
      <c r="P10" s="103">
        <v>4.4021840189733402E-2</v>
      </c>
      <c r="Q10" s="103">
        <v>1.5249342266715179E-2</v>
      </c>
      <c r="R10" s="103">
        <v>-4.5319259804754305E-2</v>
      </c>
      <c r="S10" s="103">
        <v>-7.4738355095259668E-2</v>
      </c>
      <c r="T10" s="103">
        <v>-1.6576156726364595E-2</v>
      </c>
      <c r="U10" s="103">
        <v>-0.11878427174237978</v>
      </c>
      <c r="V10" s="103">
        <v>3.2758112327466317E-2</v>
      </c>
      <c r="W10" s="103">
        <v>3.2076661096775157E-2</v>
      </c>
      <c r="X10" s="103">
        <v>-3.2967231627846212E-2</v>
      </c>
      <c r="Y10" s="103">
        <v>0.13810610954061189</v>
      </c>
      <c r="Z10" s="88">
        <v>4.8544569221892807E-3</v>
      </c>
      <c r="AA10" s="88">
        <v>6.5738749983759795E-2</v>
      </c>
      <c r="AB10" s="88">
        <v>4.6411746201450485E-2</v>
      </c>
      <c r="AC10" s="88">
        <v>3.6275979977478563E-2</v>
      </c>
      <c r="AD10" s="88">
        <v>3.9854412179226077E-2</v>
      </c>
      <c r="AE10" s="88">
        <v>6.2614860092540577E-3</v>
      </c>
      <c r="AF10" s="109">
        <v>2.2483585787605995E-2</v>
      </c>
      <c r="AG10" s="109">
        <v>5.6022746327399923E-3</v>
      </c>
      <c r="AH10" s="109">
        <v>6.1132060423626122E-2</v>
      </c>
      <c r="AI10" s="109">
        <v>-4.8651638034857544E-2</v>
      </c>
    </row>
    <row r="11" spans="1:35" ht="13.35" customHeight="1">
      <c r="A11" s="108" t="s">
        <v>54</v>
      </c>
      <c r="B11" s="103">
        <v>-4.3376139870977021E-2</v>
      </c>
      <c r="C11" s="103">
        <v>3.1141671867339127E-2</v>
      </c>
      <c r="D11" s="103">
        <v>3.8261317784066724E-2</v>
      </c>
      <c r="E11" s="103">
        <v>-0.10810233344846874</v>
      </c>
      <c r="F11" s="103">
        <v>0.12714807246290219</v>
      </c>
      <c r="G11" s="103">
        <v>-7.4372553182181153E-2</v>
      </c>
      <c r="H11" s="103">
        <v>-4.3350834558011947E-2</v>
      </c>
      <c r="I11" s="103">
        <v>9.0886515350300803E-2</v>
      </c>
      <c r="J11" s="103">
        <v>4.5459622388095304E-2</v>
      </c>
      <c r="K11" s="103">
        <v>6.6851761552245717E-2</v>
      </c>
      <c r="L11" s="103">
        <v>8.5711755051055508E-2</v>
      </c>
      <c r="M11" s="103">
        <v>0.10745061425213243</v>
      </c>
      <c r="N11" s="103">
        <v>-6.0766978687792191E-2</v>
      </c>
      <c r="O11" s="103">
        <v>-1.6905669171113656E-2</v>
      </c>
      <c r="P11" s="103">
        <v>-7.5208393510980201E-2</v>
      </c>
      <c r="Q11" s="103">
        <v>-1.3713932881070109E-2</v>
      </c>
      <c r="R11" s="103">
        <v>1.4377213560137325E-2</v>
      </c>
      <c r="S11" s="103">
        <v>-5.4409073702869813E-2</v>
      </c>
      <c r="T11" s="103">
        <v>-0.13503247977544938</v>
      </c>
      <c r="U11" s="103">
        <v>-0.1756564265085481</v>
      </c>
      <c r="V11" s="103">
        <v>5.1982876065146608E-2</v>
      </c>
      <c r="W11" s="103">
        <v>0.12310575799850243</v>
      </c>
      <c r="X11" s="103">
        <v>0.38168465776824173</v>
      </c>
      <c r="Y11" s="103">
        <v>3.6491562255400345E-2</v>
      </c>
      <c r="Z11" s="88">
        <v>9.720426811488754E-2</v>
      </c>
      <c r="AA11" s="88">
        <v>0.11270644852172901</v>
      </c>
      <c r="AB11" s="88">
        <v>-0.18930597758449036</v>
      </c>
      <c r="AC11" s="88">
        <v>3.475946084363183E-2</v>
      </c>
      <c r="AD11" s="88">
        <v>-0.10556532064990992</v>
      </c>
      <c r="AE11" s="88">
        <v>-0.2240699928865473</v>
      </c>
      <c r="AF11" s="109">
        <v>-7.3769529253575314E-2</v>
      </c>
      <c r="AG11" s="109">
        <v>0.2107860534557702</v>
      </c>
      <c r="AH11" s="109">
        <v>4.3667100617228567E-2</v>
      </c>
      <c r="AI11" s="109">
        <v>7.4603075790311779E-2</v>
      </c>
    </row>
    <row r="12" spans="1:35" ht="13.35" customHeight="1">
      <c r="A12" s="105" t="s">
        <v>55</v>
      </c>
      <c r="B12" s="103">
        <v>-5.7643216009243742E-2</v>
      </c>
      <c r="C12" s="103">
        <v>-1.8347858805825023E-2</v>
      </c>
      <c r="D12" s="103">
        <v>-7.6325735460027105E-2</v>
      </c>
      <c r="E12" s="103">
        <v>9.6642069437481604E-2</v>
      </c>
      <c r="F12" s="103">
        <f t="shared" ref="F12" si="19">+F13+F14</f>
        <v>-7.6597306750396596E-2</v>
      </c>
      <c r="G12" s="103">
        <f t="shared" ref="G12" si="20">+G13+G14</f>
        <v>5.0545817286433078E-2</v>
      </c>
      <c r="H12" s="103">
        <f t="shared" ref="H12" si="21">+H13+H14</f>
        <v>5.40766378319208E-2</v>
      </c>
      <c r="I12" s="103">
        <f t="shared" ref="I12" si="22">+I13+I14</f>
        <v>-0.18871628127716772</v>
      </c>
      <c r="J12" s="103">
        <f t="shared" ref="J12" si="23">+J13+J14</f>
        <v>-0.26031058710048849</v>
      </c>
      <c r="K12" s="103">
        <f t="shared" ref="K12" si="24">+K13+K14</f>
        <v>-0.10663184875776194</v>
      </c>
      <c r="L12" s="103">
        <f t="shared" ref="L12" si="25">+L13+L14</f>
        <v>-0.15080990551131776</v>
      </c>
      <c r="M12" s="103">
        <f t="shared" ref="M12" si="26">+M13+M14</f>
        <v>-0.12030224375526247</v>
      </c>
      <c r="N12" s="103">
        <f t="shared" ref="N12" si="27">+N13+N14</f>
        <v>1.8325859093900845E-2</v>
      </c>
      <c r="O12" s="103">
        <f t="shared" ref="O12" si="28">+O13+O14</f>
        <v>1.4315416724580768E-3</v>
      </c>
      <c r="P12" s="103">
        <f t="shared" ref="P12" si="29">+P13+P14</f>
        <v>2.1891757153180078E-2</v>
      </c>
      <c r="Q12" s="103">
        <f t="shared" ref="Q12" si="30">+Q13+Q14</f>
        <v>-3.6626902505358869E-2</v>
      </c>
      <c r="R12" s="103">
        <f t="shared" ref="R12" si="31">+R13+R14</f>
        <v>-0.11508619129596191</v>
      </c>
      <c r="S12" s="103">
        <f t="shared" ref="S12" si="32">+S13+S14</f>
        <v>4.0763215002566078E-3</v>
      </c>
      <c r="T12" s="103">
        <f t="shared" ref="T12" si="33">+T13+T14</f>
        <v>6.2888576225128417E-2</v>
      </c>
      <c r="U12" s="103">
        <f t="shared" ref="U12" si="34">+U13+U14</f>
        <v>0.31528368141373098</v>
      </c>
      <c r="V12" s="103">
        <f t="shared" ref="V12" si="35">+V13+V14</f>
        <v>0.19452331394632949</v>
      </c>
      <c r="W12" s="103">
        <f t="shared" ref="W12" si="36">+W13+W14</f>
        <v>-0.10540568956781413</v>
      </c>
      <c r="X12" s="103">
        <v>-0.30311278977395906</v>
      </c>
      <c r="Y12" s="103">
        <v>-0.30902121777112634</v>
      </c>
      <c r="Z12" s="88">
        <v>-0.20032015631226616</v>
      </c>
      <c r="AA12" s="88">
        <v>-0.20976379582419266</v>
      </c>
      <c r="AB12" s="88">
        <v>0.1587726289456366</v>
      </c>
      <c r="AC12" s="420">
        <v>-3.5479278501389648E-2</v>
      </c>
      <c r="AD12" s="420">
        <v>0.10387937158009217</v>
      </c>
      <c r="AE12" s="420">
        <v>0.15894079163405758</v>
      </c>
      <c r="AF12" s="420">
        <v>1.0718205528934948E-2</v>
      </c>
      <c r="AG12" s="420">
        <v>-0.15025217729754439</v>
      </c>
      <c r="AH12" s="420">
        <v>-0.24500391816101799</v>
      </c>
      <c r="AI12" s="421">
        <v>-0.19748574072731967</v>
      </c>
    </row>
    <row r="13" spans="1:35" ht="13.35" customHeight="1">
      <c r="A13" s="108" t="s">
        <v>56</v>
      </c>
      <c r="B13" s="103">
        <v>-2.7692394692573414E-2</v>
      </c>
      <c r="C13" s="103">
        <v>2.9224968396063516E-2</v>
      </c>
      <c r="D13" s="103">
        <v>2.3175912985869299E-2</v>
      </c>
      <c r="E13" s="103">
        <v>0.22254794259889923</v>
      </c>
      <c r="F13" s="103">
        <v>8.7191390482253314E-2</v>
      </c>
      <c r="G13" s="103">
        <v>4.1506869717546899E-2</v>
      </c>
      <c r="H13" s="103">
        <v>8.9331196970207763E-2</v>
      </c>
      <c r="I13" s="103">
        <v>-0.11163147180615302</v>
      </c>
      <c r="J13" s="103">
        <v>5.1253691259085403E-2</v>
      </c>
      <c r="K13" s="103">
        <v>0.11150974412078077</v>
      </c>
      <c r="L13" s="103">
        <v>-4.5270702189313273E-3</v>
      </c>
      <c r="M13" s="103">
        <v>-2.6846466295264455E-2</v>
      </c>
      <c r="N13" s="103">
        <v>2.0818803830952227E-2</v>
      </c>
      <c r="O13" s="103">
        <v>4.1883103476964625E-2</v>
      </c>
      <c r="P13" s="103">
        <v>0.12596722514702574</v>
      </c>
      <c r="Q13" s="103">
        <v>3.6415925804404212E-2</v>
      </c>
      <c r="R13" s="103">
        <v>-0.23285483292382286</v>
      </c>
      <c r="S13" s="103">
        <v>-8.1685350388125424E-2</v>
      </c>
      <c r="T13" s="103">
        <v>-4.6168224339848331E-2</v>
      </c>
      <c r="U13" s="103">
        <v>0.18865794954362194</v>
      </c>
      <c r="V13" s="103">
        <v>0.27671018796431179</v>
      </c>
      <c r="W13" s="103">
        <v>-0.10226044973914758</v>
      </c>
      <c r="X13" s="103">
        <v>-0.21622572693473158</v>
      </c>
      <c r="Y13" s="103">
        <v>-0.1529222288021172</v>
      </c>
      <c r="Z13" s="88">
        <v>-0.15656397355329554</v>
      </c>
      <c r="AA13" s="88">
        <v>1.2586157852250479E-2</v>
      </c>
      <c r="AB13" s="88">
        <v>0.42431908860742018</v>
      </c>
      <c r="AC13" s="88">
        <v>0.21558712202834859</v>
      </c>
      <c r="AD13" s="88">
        <v>0.4439939889731439</v>
      </c>
      <c r="AE13" s="88">
        <v>0.3099700737190717</v>
      </c>
      <c r="AF13" s="109">
        <v>0.12123326422443337</v>
      </c>
      <c r="AG13" s="109">
        <v>-5.5311242903806311E-2</v>
      </c>
      <c r="AH13" s="109">
        <v>-7.1613931705034092E-2</v>
      </c>
      <c r="AI13" s="109">
        <v>3.395674251024132E-2</v>
      </c>
    </row>
    <row r="14" spans="1:35" ht="13.35" customHeight="1">
      <c r="A14" s="108" t="s">
        <v>57</v>
      </c>
      <c r="B14" s="103">
        <v>-2.9950844267227297E-2</v>
      </c>
      <c r="C14" s="103">
        <v>-4.7572827201888539E-2</v>
      </c>
      <c r="D14" s="103">
        <v>-9.9501648445896401E-2</v>
      </c>
      <c r="E14" s="103">
        <v>-0.12590587316141763</v>
      </c>
      <c r="F14" s="103">
        <v>-0.16378869723264991</v>
      </c>
      <c r="G14" s="103">
        <v>9.0389475688861815E-3</v>
      </c>
      <c r="H14" s="103">
        <v>-3.5254559138286963E-2</v>
      </c>
      <c r="I14" s="103">
        <v>-7.708480947101469E-2</v>
      </c>
      <c r="J14" s="103">
        <v>-0.3115642783595739</v>
      </c>
      <c r="K14" s="103">
        <v>-0.21814159287854271</v>
      </c>
      <c r="L14" s="103">
        <v>-0.14628283529238642</v>
      </c>
      <c r="M14" s="103">
        <v>-9.3455777459998016E-2</v>
      </c>
      <c r="N14" s="103">
        <v>-2.492944737051383E-3</v>
      </c>
      <c r="O14" s="103">
        <v>-4.0451561804506549E-2</v>
      </c>
      <c r="P14" s="103">
        <v>-0.10407546799384566</v>
      </c>
      <c r="Q14" s="103">
        <v>-7.304282830976308E-2</v>
      </c>
      <c r="R14" s="103">
        <v>0.11776864162786095</v>
      </c>
      <c r="S14" s="103">
        <v>8.5761671888382032E-2</v>
      </c>
      <c r="T14" s="103">
        <v>0.10905680056497676</v>
      </c>
      <c r="U14" s="103">
        <v>0.12662573187010906</v>
      </c>
      <c r="V14" s="103">
        <v>-8.2186874017982289E-2</v>
      </c>
      <c r="W14" s="103">
        <v>-3.1452398286665397E-3</v>
      </c>
      <c r="X14" s="103">
        <v>-8.6887062839227439E-2</v>
      </c>
      <c r="Y14" s="103">
        <v>-0.1560989759721115</v>
      </c>
      <c r="Z14" s="88">
        <v>-4.3756165662399794E-2</v>
      </c>
      <c r="AA14" s="88">
        <v>-0.22234995367644311</v>
      </c>
      <c r="AB14" s="88">
        <v>-0.26554645966178364</v>
      </c>
      <c r="AC14" s="88">
        <v>-0.25106640052973828</v>
      </c>
      <c r="AD14" s="88">
        <v>-0.34011461739305177</v>
      </c>
      <c r="AE14" s="88">
        <v>-0.15102928208501415</v>
      </c>
      <c r="AF14" s="109">
        <v>-0.11051505869549842</v>
      </c>
      <c r="AG14" s="109">
        <v>-9.4940934393738075E-2</v>
      </c>
      <c r="AH14" s="109">
        <v>-0.17338998645598389</v>
      </c>
      <c r="AI14" s="109">
        <v>-0.23144248323756086</v>
      </c>
    </row>
    <row r="15" spans="1:35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5" ht="13.35" customHeight="1">
      <c r="A16" s="2" t="s">
        <v>58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5" ht="13.35" customHeight="1">
      <c r="A17" s="1" t="s">
        <v>59</v>
      </c>
      <c r="B17" s="103">
        <v>9.839311915434501E-2</v>
      </c>
      <c r="C17" s="103">
        <v>-6.723539113028798E-2</v>
      </c>
      <c r="D17" s="103">
        <v>-2.1966205075254153E-2</v>
      </c>
      <c r="E17" s="103">
        <v>8.7820172075472991E-2</v>
      </c>
      <c r="F17" s="103">
        <v>-1.9595058298517154E-3</v>
      </c>
      <c r="G17" s="103">
        <v>2.2246201683508326E-2</v>
      </c>
      <c r="H17" s="103">
        <v>9.2677697028874295E-2</v>
      </c>
      <c r="I17" s="103">
        <v>5.509357420509664E-2</v>
      </c>
      <c r="J17" s="103">
        <v>0.22927712179475712</v>
      </c>
      <c r="K17" s="103">
        <v>8.5463633373753289E-2</v>
      </c>
      <c r="L17" s="103">
        <v>1.8860165503050474E-2</v>
      </c>
      <c r="M17" s="103">
        <v>0.15368735065806272</v>
      </c>
      <c r="N17" s="103">
        <v>4.67068394271557E-2</v>
      </c>
      <c r="O17" s="103">
        <v>4.6363187143816598E-2</v>
      </c>
      <c r="P17" s="103">
        <v>8.6467565073671704E-2</v>
      </c>
      <c r="Q17" s="103">
        <v>5.4304538030855776E-2</v>
      </c>
      <c r="R17" s="103">
        <v>6.6427312374276459E-2</v>
      </c>
      <c r="S17" s="103">
        <v>6.0383217062029093E-2</v>
      </c>
      <c r="T17" s="103">
        <v>5.4523582212835597E-2</v>
      </c>
      <c r="U17" s="103">
        <v>-9.0768136519343678E-2</v>
      </c>
      <c r="V17" s="103">
        <v>-0.11620061201808451</v>
      </c>
      <c r="W17" s="103">
        <v>-6.7744630739040357E-2</v>
      </c>
      <c r="X17" s="103">
        <v>-6.7332690320256239E-2</v>
      </c>
      <c r="Y17" s="103">
        <v>2.3889064749220035E-2</v>
      </c>
      <c r="Z17" s="88">
        <v>9.3026854750899668E-2</v>
      </c>
      <c r="AA17" s="88">
        <v>5.7121754959636117E-2</v>
      </c>
      <c r="AB17" s="88">
        <v>8.5266605457638311E-2</v>
      </c>
      <c r="AC17" s="88">
        <v>8.6936395044325154E-2</v>
      </c>
      <c r="AD17" s="88">
        <v>-7.8457906887197115E-4</v>
      </c>
      <c r="AE17" s="88">
        <v>5.4638283083580097E-2</v>
      </c>
      <c r="AF17" s="109">
        <v>9.5145569289847062E-2</v>
      </c>
      <c r="AG17" s="109"/>
    </row>
    <row r="18" spans="1:35" ht="13.35" customHeight="1">
      <c r="A18" s="1" t="s">
        <v>60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>
        <v>6.6427312374276459E-2</v>
      </c>
      <c r="S18" s="103">
        <v>6.0383217062029093E-2</v>
      </c>
      <c r="T18" s="103">
        <v>5.4523582212835597E-2</v>
      </c>
      <c r="U18" s="103">
        <v>-9.0768136519343678E-2</v>
      </c>
      <c r="V18" s="103">
        <v>-5.7492193996415607E-2</v>
      </c>
      <c r="W18" s="103">
        <v>-1.1452052419713681E-2</v>
      </c>
      <c r="X18" s="103">
        <v>-1.6480327583708602E-2</v>
      </c>
      <c r="Y18" s="103">
        <v>-6.904743766060023E-2</v>
      </c>
      <c r="Z18" s="88">
        <v>3.018634277426898E-2</v>
      </c>
      <c r="AA18" s="88">
        <v>4.5015541207818754E-2</v>
      </c>
      <c r="AB18" s="88">
        <v>6.7381056284037164E-2</v>
      </c>
      <c r="AC18" s="88">
        <v>1.1886222066464568E-2</v>
      </c>
      <c r="AD18" s="88">
        <v>2.9378080132690627E-2</v>
      </c>
      <c r="AE18" s="88">
        <v>0.10211339617507222</v>
      </c>
      <c r="AF18" s="109">
        <v>0.16893763453338009</v>
      </c>
      <c r="AG18" s="109"/>
    </row>
    <row r="19" spans="1:35" ht="13.35" customHeight="1">
      <c r="A19" s="105" t="s">
        <v>61</v>
      </c>
      <c r="B19" s="103">
        <v>-0.10854694462057812</v>
      </c>
      <c r="C19" s="103">
        <v>-9.1420824173149007E-2</v>
      </c>
      <c r="D19" s="103">
        <v>-0.10822848235163128</v>
      </c>
      <c r="E19" s="103">
        <v>-2.2681606139298593E-2</v>
      </c>
      <c r="F19" s="103">
        <v>4.4033667334669291E-2</v>
      </c>
      <c r="G19" s="103">
        <v>6.3607546672052928E-2</v>
      </c>
      <c r="H19" s="103">
        <v>8.6985474674324603E-2</v>
      </c>
      <c r="I19" s="103">
        <v>0.1379167122089846</v>
      </c>
      <c r="J19" s="103">
        <v>0.15912283072487998</v>
      </c>
      <c r="K19" s="103">
        <v>0.11154797153797258</v>
      </c>
      <c r="L19" s="103">
        <v>0.14723586071750105</v>
      </c>
      <c r="M19" s="103">
        <v>0.15445498904983299</v>
      </c>
      <c r="N19" s="103">
        <v>0.1129670861525498</v>
      </c>
      <c r="O19" s="103">
        <v>0.18258745757216002</v>
      </c>
      <c r="P19" s="103">
        <v>0.18985359408214803</v>
      </c>
      <c r="Q19" s="103">
        <v>0.14410756481512299</v>
      </c>
      <c r="R19" s="103">
        <v>0.19720402137177057</v>
      </c>
      <c r="S19" s="103">
        <v>9.4408991135935802E-2</v>
      </c>
      <c r="T19" s="103">
        <v>8.7965753296576063E-2</v>
      </c>
      <c r="U19" s="103">
        <v>3.601099572388522E-2</v>
      </c>
      <c r="V19" s="103">
        <v>-3.884993275565285E-2</v>
      </c>
      <c r="W19" s="103">
        <v>3.9107623922413737E-2</v>
      </c>
      <c r="X19" s="103">
        <v>8.1784875665041223E-2</v>
      </c>
      <c r="Y19" s="103">
        <v>0.15324814438880296</v>
      </c>
      <c r="Z19" s="88">
        <v>0.23153720695279167</v>
      </c>
      <c r="AA19" s="88">
        <v>0.1585593573522539</v>
      </c>
      <c r="AB19" s="88">
        <v>0.10894199045100739</v>
      </c>
      <c r="AC19" s="88">
        <v>0.12420119117544126</v>
      </c>
      <c r="AD19" s="88">
        <v>5.661131733572855E-2</v>
      </c>
      <c r="AE19" s="88">
        <v>0.12392258922082933</v>
      </c>
      <c r="AF19" s="109">
        <v>0.24891766541274385</v>
      </c>
      <c r="AG19" s="109"/>
    </row>
    <row r="20" spans="1:35" ht="13.35" customHeight="1">
      <c r="A20" s="105" t="s">
        <v>62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>
        <v>-0.17719401230675746</v>
      </c>
      <c r="O20" s="103">
        <v>-0.17257893869190954</v>
      </c>
      <c r="P20" s="103">
        <v>-0.26331952085348242</v>
      </c>
      <c r="Q20" s="103">
        <v>-0.40011514145086091</v>
      </c>
      <c r="R20" s="103">
        <v>-3.9498222964362562E-4</v>
      </c>
      <c r="S20" s="103">
        <v>-7.2586548922871308E-2</v>
      </c>
      <c r="T20" s="103">
        <v>6.2206745843774947E-2</v>
      </c>
      <c r="U20" s="103">
        <v>-0.23612674815856571</v>
      </c>
      <c r="V20" s="103">
        <v>0.18721783609239218</v>
      </c>
      <c r="W20" s="103">
        <v>0.33325960611221506</v>
      </c>
      <c r="X20" s="103">
        <v>0.38631971837374057</v>
      </c>
      <c r="Y20" s="103">
        <v>0.9003465716224115</v>
      </c>
      <c r="Z20" s="88">
        <v>0.58897867322944353</v>
      </c>
      <c r="AA20" s="88">
        <v>0.44795930747435686</v>
      </c>
      <c r="AB20" s="88">
        <v>3.9548150634631796E-2</v>
      </c>
      <c r="AC20" s="88">
        <v>0.12628957935210372</v>
      </c>
      <c r="AD20" s="88">
        <v>0.30473068675443304</v>
      </c>
      <c r="AE20" s="88">
        <v>0.28886418631090982</v>
      </c>
      <c r="AF20" s="88">
        <v>0.61085322071239423</v>
      </c>
      <c r="AG20" s="88"/>
    </row>
    <row r="21" spans="1:35" ht="13.35" customHeight="1">
      <c r="A21" s="105" t="s">
        <v>63</v>
      </c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>
        <v>0.23937798342175398</v>
      </c>
      <c r="O21" s="103">
        <v>0.16755102271708222</v>
      </c>
      <c r="P21" s="103">
        <v>0.14001141900336034</v>
      </c>
      <c r="Q21" s="103">
        <v>7.9639487492566774E-2</v>
      </c>
      <c r="R21" s="103">
        <v>3.9076527929916782E-2</v>
      </c>
      <c r="S21" s="103">
        <v>5.4704139344889491E-2</v>
      </c>
      <c r="T21" s="103">
        <v>0.10665027382036674</v>
      </c>
      <c r="U21" s="103">
        <v>0.22596605487707633</v>
      </c>
      <c r="V21" s="103">
        <v>0.31546977596961723</v>
      </c>
      <c r="W21" s="103">
        <v>0.38897220610645422</v>
      </c>
      <c r="X21" s="103">
        <v>0.31352976591966653</v>
      </c>
      <c r="Y21" s="103">
        <v>0.16729170892636569</v>
      </c>
      <c r="Z21" s="88">
        <v>2.3001922834289701E-2</v>
      </c>
      <c r="AA21" s="88">
        <v>-9.9090647368407558E-2</v>
      </c>
      <c r="AB21" s="88">
        <v>-0.14416778738857461</v>
      </c>
      <c r="AC21" s="88">
        <v>-0.15700665174156014</v>
      </c>
      <c r="AD21" s="88">
        <v>-9.386148118912363E-2</v>
      </c>
      <c r="AE21" s="88">
        <v>1.43013970618173E-2</v>
      </c>
    </row>
    <row r="22" spans="1:35" ht="13.35" customHeight="1">
      <c r="A22" s="105" t="s">
        <v>64</v>
      </c>
      <c r="B22" s="103"/>
      <c r="C22" s="103"/>
      <c r="D22" s="103"/>
      <c r="E22" s="103"/>
      <c r="F22" s="103"/>
      <c r="G22" s="103"/>
      <c r="H22" s="103"/>
      <c r="I22" s="103"/>
      <c r="J22" s="103">
        <v>0.54700000000000004</v>
      </c>
      <c r="K22" s="103">
        <v>0.56399999999999995</v>
      </c>
      <c r="L22" s="103">
        <v>0.56999999999999995</v>
      </c>
      <c r="M22" s="103">
        <v>0.57799999999999996</v>
      </c>
      <c r="N22" s="103">
        <v>0.53500000000000003</v>
      </c>
      <c r="O22" s="103">
        <v>0.54600000000000004</v>
      </c>
      <c r="P22" s="103">
        <v>0.54200000000000004</v>
      </c>
      <c r="Q22" s="103">
        <v>0.55700000000000005</v>
      </c>
      <c r="R22" s="103">
        <v>0.55100000000000005</v>
      </c>
      <c r="S22" s="103">
        <v>0.55799999999999994</v>
      </c>
      <c r="T22" s="103">
        <v>0.54700000000000004</v>
      </c>
      <c r="U22" s="103">
        <v>0.52700000000000002</v>
      </c>
      <c r="V22" s="103">
        <v>0.501</v>
      </c>
      <c r="W22" s="103">
        <v>0.52100000000000002</v>
      </c>
      <c r="X22" s="103">
        <v>0.53600000000000003</v>
      </c>
      <c r="Y22" s="103">
        <v>0.53600000000000003</v>
      </c>
      <c r="Z22" s="88">
        <v>0.53100000000000003</v>
      </c>
      <c r="AA22" s="88">
        <v>0.54700000000000004</v>
      </c>
      <c r="AB22" s="88">
        <v>0.56000000000000005</v>
      </c>
      <c r="AC22" s="88">
        <v>0.54900000000000004</v>
      </c>
      <c r="AD22" s="88">
        <v>0.52800000000000002</v>
      </c>
      <c r="AE22" s="88">
        <v>0.54500000000000004</v>
      </c>
      <c r="AF22" s="88">
        <v>0.55900000000000005</v>
      </c>
      <c r="AG22" s="88"/>
    </row>
    <row r="23" spans="1:35" ht="13.35" customHeight="1">
      <c r="A23" s="105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88"/>
      <c r="AA23" s="88"/>
      <c r="AB23" s="88"/>
      <c r="AC23" s="88"/>
      <c r="AD23" s="88"/>
      <c r="AE23" s="88"/>
    </row>
    <row r="24" spans="1:35" ht="13.35" customHeight="1">
      <c r="A24" s="2" t="s">
        <v>83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35" ht="13.35" customHeight="1">
      <c r="A25" s="1" t="s">
        <v>66</v>
      </c>
      <c r="B25" s="288">
        <v>935625</v>
      </c>
      <c r="C25" s="288">
        <v>970388</v>
      </c>
      <c r="D25" s="288">
        <v>937053</v>
      </c>
      <c r="E25" s="288">
        <v>914900</v>
      </c>
      <c r="F25" s="288">
        <v>976824</v>
      </c>
      <c r="G25" s="288">
        <v>1032112</v>
      </c>
      <c r="H25" s="288">
        <v>1018563</v>
      </c>
      <c r="I25" s="288">
        <v>1041080</v>
      </c>
      <c r="J25" s="288">
        <v>1132259</v>
      </c>
      <c r="K25" s="288">
        <v>1147242</v>
      </c>
      <c r="L25" s="288">
        <v>1168532</v>
      </c>
      <c r="M25" s="288">
        <v>1201880</v>
      </c>
      <c r="N25" s="288">
        <v>1260167</v>
      </c>
      <c r="O25" s="288">
        <v>1356714</v>
      </c>
      <c r="P25" s="288">
        <v>1390382</v>
      </c>
      <c r="Q25" s="288">
        <v>1375080</v>
      </c>
      <c r="R25" s="288">
        <v>1508677</v>
      </c>
      <c r="S25" s="288">
        <v>1484800</v>
      </c>
      <c r="T25" s="288">
        <v>1512688</v>
      </c>
      <c r="U25" s="288">
        <v>1424598</v>
      </c>
      <c r="V25" s="288">
        <v>1450065</v>
      </c>
      <c r="W25" s="288">
        <v>1542867</v>
      </c>
      <c r="X25" s="288">
        <v>1636403</v>
      </c>
      <c r="Y25" s="288">
        <v>1642915</v>
      </c>
      <c r="Z25" s="288">
        <v>1785809</v>
      </c>
      <c r="AA25" s="289">
        <v>1787503</v>
      </c>
      <c r="AB25" s="289">
        <v>1814676</v>
      </c>
      <c r="AC25" s="289">
        <v>1846967</v>
      </c>
      <c r="AD25" s="289">
        <v>1886906</v>
      </c>
      <c r="AE25" s="289">
        <v>2009015</v>
      </c>
      <c r="AF25" s="289">
        <v>2246131</v>
      </c>
      <c r="AG25" s="289">
        <v>2286259</v>
      </c>
      <c r="AH25" s="353">
        <v>2423344</v>
      </c>
      <c r="AI25" s="422">
        <v>2509331</v>
      </c>
    </row>
    <row r="26" spans="1:35" ht="13.35" customHeight="1">
      <c r="A26" s="1" t="s">
        <v>67</v>
      </c>
      <c r="B26" s="3">
        <v>80.130018477784049</v>
      </c>
      <c r="C26" s="3">
        <v>81.37151901804107</v>
      </c>
      <c r="D26" s="3">
        <v>80.764226435842886</v>
      </c>
      <c r="E26" s="3">
        <v>80.201996238119889</v>
      </c>
      <c r="F26" s="3">
        <v>82.169724182513235</v>
      </c>
      <c r="G26" s="3">
        <v>84.161571109135735</v>
      </c>
      <c r="H26" s="3">
        <v>84.559310081177443</v>
      </c>
      <c r="I26" s="3">
        <v>85.476751419963492</v>
      </c>
      <c r="J26" s="3">
        <v>87.761213738192154</v>
      </c>
      <c r="K26" s="3">
        <v>89.605125180062757</v>
      </c>
      <c r="L26" s="3">
        <v>90.035909121250668</v>
      </c>
      <c r="M26" s="3">
        <v>91.883773356920571</v>
      </c>
      <c r="N26" s="3">
        <v>93.854708784902527</v>
      </c>
      <c r="O26" s="3">
        <v>96.533157877688367</v>
      </c>
      <c r="P26" s="3">
        <v>97.689790563429327</v>
      </c>
      <c r="Q26" s="3">
        <v>97.40547665568333</v>
      </c>
      <c r="R26" s="3">
        <v>99.601263011393982</v>
      </c>
      <c r="S26" s="3">
        <v>99.973489274025567</v>
      </c>
      <c r="T26" s="3">
        <v>100.09743555042088</v>
      </c>
      <c r="U26" s="3">
        <v>100.32781216415954</v>
      </c>
      <c r="V26" s="3">
        <v>102.0431022616242</v>
      </c>
      <c r="W26" s="3">
        <v>105.98738909217849</v>
      </c>
      <c r="X26" s="3">
        <v>109.25880368267082</v>
      </c>
      <c r="Y26" s="3">
        <v>112.12195469873514</v>
      </c>
      <c r="Z26" s="3">
        <v>117.74854405620751</v>
      </c>
      <c r="AA26" s="277">
        <v>123.28546379328741</v>
      </c>
      <c r="AB26" s="277">
        <v>125.52414919096771</v>
      </c>
      <c r="AC26" s="277">
        <v>127.90012024896471</v>
      </c>
      <c r="AD26" s="277">
        <v>132.16884587488127</v>
      </c>
      <c r="AE26" s="277">
        <v>136.94266579604405</v>
      </c>
      <c r="AF26" s="277">
        <v>137.76667603853829</v>
      </c>
      <c r="AG26" s="277">
        <v>138.91999999999999</v>
      </c>
      <c r="AH26" s="1">
        <v>141.35</v>
      </c>
      <c r="AI26" s="1">
        <v>143.97</v>
      </c>
    </row>
    <row r="27" spans="1:35" ht="13.35" customHeight="1">
      <c r="A27" s="105" t="s">
        <v>68</v>
      </c>
      <c r="B27" s="288">
        <f t="shared" ref="B27:AC27" si="37">+B25/B26*100</f>
        <v>1167633.5757483956</v>
      </c>
      <c r="C27" s="290">
        <f t="shared" si="37"/>
        <v>1192540.1070426779</v>
      </c>
      <c r="D27" s="290">
        <f t="shared" si="37"/>
        <v>1160232.7433227778</v>
      </c>
      <c r="E27" s="290">
        <f t="shared" si="37"/>
        <v>1140744.6733416212</v>
      </c>
      <c r="F27" s="290">
        <f t="shared" si="37"/>
        <v>1188788.21818886</v>
      </c>
      <c r="G27" s="290">
        <f t="shared" si="37"/>
        <v>1226345.9277175546</v>
      </c>
      <c r="H27" s="290">
        <f t="shared" si="37"/>
        <v>1204554.5298585969</v>
      </c>
      <c r="I27" s="290">
        <f t="shared" si="37"/>
        <v>1217968.6086629294</v>
      </c>
      <c r="J27" s="290">
        <f t="shared" si="37"/>
        <v>1290158.7748976864</v>
      </c>
      <c r="K27" s="290">
        <f t="shared" si="37"/>
        <v>1280330.7820781469</v>
      </c>
      <c r="L27" s="290">
        <f t="shared" si="37"/>
        <v>1297851.0589884166</v>
      </c>
      <c r="M27" s="290">
        <f t="shared" si="37"/>
        <v>1308043.7993456391</v>
      </c>
      <c r="N27" s="290">
        <f t="shared" si="37"/>
        <v>1342678.5041633525</v>
      </c>
      <c r="O27" s="290">
        <f>+O25/O26*100</f>
        <v>1405438.3279567156</v>
      </c>
      <c r="P27" s="290">
        <f t="shared" si="37"/>
        <v>1423262.3409067851</v>
      </c>
      <c r="Q27" s="290">
        <f t="shared" si="37"/>
        <v>1411707.0694707884</v>
      </c>
      <c r="R27" s="290">
        <f t="shared" si="37"/>
        <v>1514716.7358986337</v>
      </c>
      <c r="S27" s="290">
        <f t="shared" si="37"/>
        <v>1485193.7356414453</v>
      </c>
      <c r="T27" s="290">
        <f t="shared" si="37"/>
        <v>1511215.5388217033</v>
      </c>
      <c r="U27" s="290">
        <f>+U25/U26*100</f>
        <v>1419943.2532915475</v>
      </c>
      <c r="V27" s="290">
        <f t="shared" si="37"/>
        <v>1421031.8658112106</v>
      </c>
      <c r="W27" s="290">
        <f t="shared" si="37"/>
        <v>1455708.0924581983</v>
      </c>
      <c r="X27" s="290">
        <f t="shared" si="37"/>
        <v>1497731.0247261517</v>
      </c>
      <c r="Y27" s="290">
        <f t="shared" si="37"/>
        <v>1465292.8629494666</v>
      </c>
      <c r="Z27" s="290">
        <f t="shared" si="37"/>
        <v>1516629.3683831373</v>
      </c>
      <c r="AA27" s="290">
        <f t="shared" si="37"/>
        <v>1449889.5044083253</v>
      </c>
      <c r="AB27" s="290">
        <f t="shared" si="37"/>
        <v>1445678.7890585265</v>
      </c>
      <c r="AC27" s="290">
        <f t="shared" si="37"/>
        <v>1444069.7916505283</v>
      </c>
      <c r="AD27" s="290">
        <f t="shared" ref="AD27:AI27" si="38">+AD25/AD26*100</f>
        <v>1427648.0871946595</v>
      </c>
      <c r="AE27" s="290">
        <f t="shared" si="38"/>
        <v>1467048.2630972967</v>
      </c>
      <c r="AF27" s="290">
        <f t="shared" si="38"/>
        <v>1630387.7429485752</v>
      </c>
      <c r="AG27" s="290">
        <f t="shared" si="38"/>
        <v>1645737.8347250219</v>
      </c>
      <c r="AH27" s="290">
        <f t="shared" si="38"/>
        <v>1714428.0155642023</v>
      </c>
      <c r="AI27" s="290">
        <f t="shared" si="38"/>
        <v>1742954.0876571508</v>
      </c>
    </row>
    <row r="28" spans="1:35" ht="13.35" customHeight="1">
      <c r="A28" s="105" t="s">
        <v>69</v>
      </c>
      <c r="B28" s="3"/>
      <c r="C28" s="3"/>
      <c r="D28" s="3"/>
      <c r="E28" s="3"/>
      <c r="F28" s="103">
        <f t="shared" ref="F28:AD28" si="39">+F27/B27-1</f>
        <v>1.8117535226670034E-2</v>
      </c>
      <c r="G28" s="88">
        <f t="shared" si="39"/>
        <v>2.8347743170424655E-2</v>
      </c>
      <c r="H28" s="88">
        <f t="shared" si="39"/>
        <v>3.8200772035519748E-2</v>
      </c>
      <c r="I28" s="88">
        <f t="shared" si="39"/>
        <v>6.7696073561398729E-2</v>
      </c>
      <c r="J28" s="88">
        <f t="shared" si="39"/>
        <v>8.5272174772447196E-2</v>
      </c>
      <c r="K28" s="88">
        <f t="shared" si="39"/>
        <v>4.4020902373824944E-2</v>
      </c>
      <c r="L28" s="88">
        <f t="shared" si="39"/>
        <v>7.7453138747294314E-2</v>
      </c>
      <c r="M28" s="88">
        <f t="shared" si="39"/>
        <v>7.3955264562682865E-2</v>
      </c>
      <c r="N28" s="88">
        <f t="shared" si="39"/>
        <v>4.070795803394911E-2</v>
      </c>
      <c r="O28" s="88">
        <f>+O27/K27-1</f>
        <v>9.7715018360725825E-2</v>
      </c>
      <c r="P28" s="88">
        <f>+P27/L27-1</f>
        <v>9.6629949214756428E-2</v>
      </c>
      <c r="Q28" s="88">
        <f t="shared" si="39"/>
        <v>7.9250610856461901E-2</v>
      </c>
      <c r="R28" s="88">
        <f t="shared" si="39"/>
        <v>0.1281306218888798</v>
      </c>
      <c r="S28" s="88">
        <f t="shared" si="39"/>
        <v>5.6747710730702394E-2</v>
      </c>
      <c r="T28" s="88">
        <f t="shared" si="39"/>
        <v>6.1796898145201951E-2</v>
      </c>
      <c r="U28" s="88">
        <f>+U27/Q27-1</f>
        <v>5.8342017256078904E-3</v>
      </c>
      <c r="V28" s="88">
        <f t="shared" si="39"/>
        <v>-6.1849762313375911E-2</v>
      </c>
      <c r="W28" s="88">
        <f t="shared" si="39"/>
        <v>-1.9853061910816816E-2</v>
      </c>
      <c r="X28" s="88">
        <f t="shared" si="39"/>
        <v>-8.922958869298947E-3</v>
      </c>
      <c r="Y28" s="88">
        <f t="shared" si="39"/>
        <v>3.19376211357707E-2</v>
      </c>
      <c r="Z28" s="88">
        <f t="shared" si="39"/>
        <v>6.7273299685896903E-2</v>
      </c>
      <c r="AA28" s="88">
        <f t="shared" si="39"/>
        <v>-3.9970843605378059E-3</v>
      </c>
      <c r="AB28" s="88">
        <f t="shared" si="39"/>
        <v>-3.4754061182075469E-2</v>
      </c>
      <c r="AC28" s="88">
        <f t="shared" si="39"/>
        <v>-1.4483842674438918E-2</v>
      </c>
      <c r="AD28" s="88">
        <f t="shared" si="39"/>
        <v>-5.8670419446868349E-2</v>
      </c>
      <c r="AE28" s="88">
        <f>+AE27/AA27-1</f>
        <v>1.1834528518760212E-2</v>
      </c>
      <c r="AF28" s="88">
        <f>+AF27/AB27-1</f>
        <v>0.12776624744583631</v>
      </c>
      <c r="AG28" s="88">
        <f>+AG27/AC27-1</f>
        <v>0.13965255989739456</v>
      </c>
      <c r="AH28" s="88">
        <f>+AH27/AD27-1</f>
        <v>0.20087578370455961</v>
      </c>
      <c r="AI28" s="88">
        <f>+AI27/AE27-1</f>
        <v>0.18806867606206068</v>
      </c>
    </row>
    <row r="29" spans="1:35" ht="13.35" customHeight="1">
      <c r="A29" s="105" t="s">
        <v>70</v>
      </c>
      <c r="B29" s="103"/>
      <c r="C29" s="103"/>
      <c r="D29" s="103"/>
      <c r="E29" s="103"/>
      <c r="F29" s="103">
        <v>-1.9595058298517202E-3</v>
      </c>
      <c r="G29" s="88">
        <v>2.2246201683508326E-2</v>
      </c>
      <c r="H29" s="88">
        <v>9.2677697028874295E-2</v>
      </c>
      <c r="I29" s="88">
        <v>5.509357420509664E-2</v>
      </c>
      <c r="J29" s="88">
        <v>0.22927712179475712</v>
      </c>
      <c r="K29" s="88">
        <v>8.5463633373753289E-2</v>
      </c>
      <c r="L29" s="88">
        <v>1.8860165503050474E-2</v>
      </c>
      <c r="M29" s="88">
        <v>0.15368735065806272</v>
      </c>
      <c r="N29" s="88">
        <v>4.67068394271557E-2</v>
      </c>
      <c r="O29" s="88">
        <v>4.6363187143816598E-2</v>
      </c>
      <c r="P29" s="88">
        <v>8.6467565073671704E-2</v>
      </c>
      <c r="Q29" s="88">
        <v>5.4304538030855776E-2</v>
      </c>
      <c r="R29" s="88">
        <v>6.6427312374276459E-2</v>
      </c>
      <c r="S29" s="88">
        <v>6.0383217062029093E-2</v>
      </c>
      <c r="T29" s="88">
        <v>5.4523582212835597E-2</v>
      </c>
      <c r="U29" s="88">
        <v>-9.0768136519343678E-2</v>
      </c>
      <c r="V29" s="88">
        <v>-0.11620061201808451</v>
      </c>
      <c r="W29" s="88">
        <v>-6.7744630739040357E-2</v>
      </c>
      <c r="X29" s="88">
        <v>-6.7332690320256239E-2</v>
      </c>
      <c r="Y29" s="88">
        <v>2.3889064749220035E-2</v>
      </c>
      <c r="Z29" s="88">
        <v>9.3026854750899668E-2</v>
      </c>
      <c r="AA29" s="88">
        <v>5.7121754959636117E-2</v>
      </c>
      <c r="AB29" s="88">
        <v>8.5266605457638311E-2</v>
      </c>
      <c r="AC29" s="88">
        <v>8.6936395044325154E-2</v>
      </c>
      <c r="AD29" s="88">
        <v>2.6071342171338757E-2</v>
      </c>
      <c r="AE29" s="88">
        <v>0.10486238404499687</v>
      </c>
      <c r="AF29" s="88">
        <v>0.14376842919059427</v>
      </c>
      <c r="AG29" s="88">
        <v>0.11132225923584357</v>
      </c>
      <c r="AH29" s="109">
        <v>0.16989874913343242</v>
      </c>
      <c r="AI29" s="109">
        <v>0.16885068721246682</v>
      </c>
    </row>
    <row r="30" spans="1:35" ht="13.3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5" ht="13.35" customHeight="1">
      <c r="A31" s="2" t="s">
        <v>71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AE31" s="30"/>
      <c r="AF31" s="30"/>
      <c r="AG31" s="30"/>
      <c r="AH31" s="30"/>
      <c r="AI31" s="30"/>
    </row>
    <row r="32" spans="1:35" ht="13.35" customHeight="1">
      <c r="A32" s="1" t="s">
        <v>72</v>
      </c>
      <c r="B32" s="101">
        <v>-0.22832670974129687</v>
      </c>
      <c r="C32" s="101">
        <v>0.21614693851598399</v>
      </c>
      <c r="D32" s="101">
        <v>-7.4041984170033492E-3</v>
      </c>
      <c r="E32" s="101">
        <v>-0.17806253914235171</v>
      </c>
      <c r="F32" s="101">
        <v>3.3024287966909345</v>
      </c>
      <c r="G32" s="101">
        <v>-4.9749857475258619E-2</v>
      </c>
      <c r="H32" s="101">
        <v>-2.217292236293944E-2</v>
      </c>
      <c r="I32" s="101">
        <v>0.73740271773628274</v>
      </c>
      <c r="J32" s="101">
        <v>0.85528537468355847</v>
      </c>
      <c r="K32" s="101">
        <v>0.47704178350767745</v>
      </c>
      <c r="L32" s="101">
        <v>0.7660948353173942</v>
      </c>
      <c r="M32" s="101">
        <v>0.30310822863572229</v>
      </c>
      <c r="N32" s="101">
        <v>4.8278825229179256E-2</v>
      </c>
      <c r="O32" s="101">
        <v>5.6304788195042921E-2</v>
      </c>
      <c r="P32" s="101">
        <v>-7.0149755589351548E-2</v>
      </c>
      <c r="Q32" s="101">
        <v>3.1014299733074235E-3</v>
      </c>
      <c r="R32" s="101">
        <v>-0.10320623625754455</v>
      </c>
      <c r="S32" s="101">
        <v>-0.33980314911611709</v>
      </c>
      <c r="T32" s="101">
        <v>-0.38869476827403715</v>
      </c>
      <c r="U32" s="101">
        <v>-0.60144329178045197</v>
      </c>
      <c r="V32" s="101">
        <v>0.2921747861291224</v>
      </c>
      <c r="W32" s="101">
        <v>0.57094021622180224</v>
      </c>
      <c r="X32" s="101">
        <v>1.4154180192421406</v>
      </c>
      <c r="Y32" s="101">
        <v>0.89297639741321544</v>
      </c>
      <c r="Z32" s="120">
        <v>0.31345235170664854</v>
      </c>
      <c r="AA32" s="120">
        <v>0.41564719452845456</v>
      </c>
      <c r="AB32" s="120">
        <v>-0.23716985824550596</v>
      </c>
      <c r="AC32" s="120">
        <v>0.18664736555845796</v>
      </c>
      <c r="AD32" s="120">
        <v>-0.16416246642194054</v>
      </c>
      <c r="AE32" s="120">
        <v>-0.3686446781217344</v>
      </c>
      <c r="AF32" s="120">
        <v>-0.12858384966575587</v>
      </c>
      <c r="AG32" s="120"/>
    </row>
    <row r="33" spans="1:44" ht="13.35" hidden="1" customHeight="1">
      <c r="A33" s="105" t="s">
        <v>73</v>
      </c>
      <c r="B33" s="3"/>
      <c r="C33" s="3"/>
      <c r="D33" s="3"/>
      <c r="E33" s="3"/>
      <c r="F33" s="3"/>
      <c r="G33" s="3"/>
      <c r="H33" s="3"/>
      <c r="I33" s="3"/>
      <c r="J33" s="3">
        <v>1.4886338426666648</v>
      </c>
      <c r="K33" s="3">
        <v>1.4919903384869533</v>
      </c>
      <c r="L33" s="3">
        <v>1.5557479830407472</v>
      </c>
      <c r="M33" s="3">
        <v>2.2255270192951655</v>
      </c>
      <c r="N33" s="3">
        <v>1.6118719011922311</v>
      </c>
      <c r="O33" s="3">
        <v>2.1105929599999973</v>
      </c>
      <c r="P33" s="3">
        <v>1.8118674536666619</v>
      </c>
      <c r="Q33" s="3">
        <v>2.8187062666186771</v>
      </c>
      <c r="R33" s="3">
        <v>1.6804502758502657</v>
      </c>
      <c r="S33" s="3">
        <v>2.08769153945773</v>
      </c>
      <c r="T33" s="3">
        <v>1.224021218520922</v>
      </c>
      <c r="U33" s="3">
        <v>2.2090050849142489</v>
      </c>
      <c r="V33" s="3">
        <v>2.0696430043810174</v>
      </c>
      <c r="W33" s="3">
        <v>1.545941637739896</v>
      </c>
      <c r="X33" s="3">
        <v>1.8856573877629619</v>
      </c>
      <c r="Y33" s="3">
        <v>2.2306499931434187</v>
      </c>
      <c r="Z33" s="3">
        <v>1.6085858914967277</v>
      </c>
      <c r="AA33" s="3">
        <v>1.182760272165148</v>
      </c>
      <c r="AB33" s="3">
        <v>2.303900485733327</v>
      </c>
      <c r="AC33" s="3">
        <v>5.9699419794000006</v>
      </c>
      <c r="AD33" s="271"/>
      <c r="AE33" s="271"/>
      <c r="AF33" s="109"/>
      <c r="AG33" s="109"/>
      <c r="AH33" s="109"/>
      <c r="AI33" s="109"/>
    </row>
    <row r="34" spans="1:44" ht="13.35" customHeight="1">
      <c r="A34" s="105" t="s">
        <v>74</v>
      </c>
      <c r="B34" s="3"/>
      <c r="C34" s="3"/>
      <c r="D34" s="3"/>
      <c r="E34" s="3"/>
      <c r="F34" s="3"/>
      <c r="G34" s="3"/>
      <c r="H34" s="3"/>
      <c r="I34" s="3"/>
      <c r="J34" s="3">
        <v>0.21004379706783</v>
      </c>
      <c r="K34" s="3">
        <v>0.18514831099859003</v>
      </c>
      <c r="L34" s="3">
        <v>0.44798744362883991</v>
      </c>
      <c r="M34" s="3">
        <v>0.76460527990113003</v>
      </c>
      <c r="N34" s="3">
        <v>0.16799146011282995</v>
      </c>
      <c r="O34" s="3">
        <v>0.46808745159962012</v>
      </c>
      <c r="P34" s="3">
        <v>0.68422856731227</v>
      </c>
      <c r="Q34" s="3">
        <v>1.4980763132899002</v>
      </c>
      <c r="R34" s="3">
        <v>0.24094993448449004</v>
      </c>
      <c r="S34" s="3">
        <v>0.98790600669666007</v>
      </c>
      <c r="T34" s="3">
        <v>0.70145119313502957</v>
      </c>
      <c r="U34" s="3">
        <v>1.12134783192953</v>
      </c>
      <c r="V34" s="3">
        <v>0.30242306176698003</v>
      </c>
      <c r="W34" s="3">
        <v>0.55720897178902995</v>
      </c>
      <c r="X34" s="3">
        <v>0.71189732869235012</v>
      </c>
      <c r="Y34" s="3">
        <v>1.4754432372622399</v>
      </c>
      <c r="Z34" s="3">
        <v>0.46807682116543797</v>
      </c>
      <c r="AA34" s="3">
        <v>0.69086684556249001</v>
      </c>
      <c r="AB34" s="3">
        <v>1.0125507879024001</v>
      </c>
      <c r="AC34" s="3">
        <v>1.64163205523569</v>
      </c>
      <c r="AD34" s="3">
        <v>0.48803218200791998</v>
      </c>
      <c r="AE34" s="3">
        <v>0.95568770000000003</v>
      </c>
      <c r="AF34" s="109"/>
      <c r="AG34" s="109"/>
      <c r="AH34" s="109"/>
      <c r="AI34" s="109"/>
    </row>
    <row r="35" spans="1:44" ht="13.35" customHeight="1">
      <c r="A35" s="105" t="s">
        <v>75</v>
      </c>
      <c r="B35" s="113"/>
      <c r="C35" s="113"/>
      <c r="D35" s="113"/>
      <c r="E35" s="113"/>
      <c r="F35" s="113"/>
      <c r="G35" s="113"/>
      <c r="H35" s="113"/>
      <c r="I35" s="113"/>
      <c r="J35" s="113">
        <v>1.8819309818567858</v>
      </c>
      <c r="K35" s="113">
        <v>3.4219115325914276</v>
      </c>
      <c r="L35" s="113">
        <v>2.835503728970072</v>
      </c>
      <c r="M35" s="113">
        <v>3.8576466468934067</v>
      </c>
      <c r="N35" s="113">
        <v>2.6048035893601145</v>
      </c>
      <c r="O35" s="113">
        <v>3.9640453184310207</v>
      </c>
      <c r="P35" s="113">
        <v>3.284661418607469</v>
      </c>
      <c r="Q35" s="113">
        <v>3.7680170253877527</v>
      </c>
      <c r="R35" s="113">
        <v>2.4993495660389189</v>
      </c>
      <c r="S35" s="113">
        <v>3.4258228751726532</v>
      </c>
      <c r="T35" s="113">
        <v>3.3794210731461907</v>
      </c>
      <c r="U35" s="113">
        <v>3.5517774489545579</v>
      </c>
      <c r="V35" s="113">
        <v>3.2923527556316894</v>
      </c>
      <c r="W35" s="113">
        <v>5.7944635785329073</v>
      </c>
      <c r="X35" s="113">
        <v>4.5520573032408276</v>
      </c>
      <c r="Y35" s="113">
        <v>4.7364341749710031</v>
      </c>
      <c r="Z35" s="121">
        <v>4.2792270993365493</v>
      </c>
      <c r="AA35" s="121">
        <v>5.3901757813479874</v>
      </c>
      <c r="AB35" s="121">
        <v>4.3607552712406017</v>
      </c>
      <c r="AC35" s="121">
        <v>4.6792728141865529</v>
      </c>
      <c r="AD35" s="121">
        <v>4.4761516300000004</v>
      </c>
      <c r="AE35" s="121">
        <v>6.47147863</v>
      </c>
      <c r="AF35" s="109"/>
      <c r="AG35" s="109"/>
      <c r="AH35" s="109"/>
      <c r="AI35" s="109"/>
    </row>
    <row r="36" spans="1:44" ht="13.3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09"/>
      <c r="O36" s="109"/>
      <c r="P36" s="109"/>
      <c r="Q36" s="109"/>
      <c r="R36" s="109"/>
      <c r="S36" s="109"/>
      <c r="T36" s="109"/>
      <c r="U36" s="109"/>
      <c r="V36" s="234"/>
      <c r="W36" s="109"/>
      <c r="X36" s="109"/>
      <c r="Y36" s="109"/>
      <c r="Z36" s="109"/>
      <c r="AA36" s="109"/>
      <c r="AB36" s="109"/>
      <c r="AC36" s="255"/>
      <c r="AD36" s="130"/>
      <c r="AE36" s="131"/>
      <c r="AF36" s="132"/>
      <c r="AG36" s="132"/>
    </row>
    <row r="37" spans="1:44" ht="13.35" customHeight="1">
      <c r="A37" s="2" t="s">
        <v>76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D37" s="277"/>
      <c r="AE37" s="131"/>
      <c r="AF37" s="132"/>
      <c r="AG37" s="132"/>
    </row>
    <row r="38" spans="1:44" ht="13.35" customHeight="1">
      <c r="A38" s="105" t="s">
        <v>77</v>
      </c>
      <c r="B38" s="256">
        <v>3252.4294</v>
      </c>
      <c r="C38" s="256">
        <v>6425.8547634999995</v>
      </c>
      <c r="D38" s="256">
        <v>6397.3864915999993</v>
      </c>
      <c r="E38" s="256">
        <v>9532.6680460000007</v>
      </c>
      <c r="F38" s="256">
        <v>8016.1742629999999</v>
      </c>
      <c r="G38" s="256">
        <v>10940.638580000001</v>
      </c>
      <c r="H38" s="256">
        <v>6575.7641570000033</v>
      </c>
      <c r="I38" s="256">
        <v>7459.0664629999992</v>
      </c>
      <c r="J38" s="256">
        <v>6612.6475999999993</v>
      </c>
      <c r="K38" s="256">
        <v>11411.600759999999</v>
      </c>
      <c r="L38" s="256">
        <v>9003.0814800000007</v>
      </c>
      <c r="M38" s="256">
        <v>8730.9723180000055</v>
      </c>
      <c r="N38" s="256">
        <v>7733.12093</v>
      </c>
      <c r="O38" s="256">
        <v>10296.971590000001</v>
      </c>
      <c r="P38" s="256">
        <v>10598.78392</v>
      </c>
      <c r="Q38" s="256">
        <v>7837.8873899999999</v>
      </c>
      <c r="R38" s="257">
        <v>3121.6424080000002</v>
      </c>
      <c r="S38" s="257">
        <v>5531.6059100000011</v>
      </c>
      <c r="T38" s="257">
        <v>11168.482148999999</v>
      </c>
      <c r="U38" s="257">
        <v>8765.3683500000006</v>
      </c>
      <c r="V38" s="257">
        <v>6671.8142600000001</v>
      </c>
      <c r="W38" s="257">
        <v>2615.7877000000003</v>
      </c>
      <c r="X38" s="257">
        <v>2701.8618999999999</v>
      </c>
      <c r="Y38" s="257">
        <v>3718.6242000000002</v>
      </c>
      <c r="Z38" s="257">
        <v>2523.1590000000001</v>
      </c>
      <c r="AA38" s="130">
        <v>5558.2</v>
      </c>
      <c r="AB38" s="130">
        <v>10937.33</v>
      </c>
      <c r="AC38" s="130">
        <v>12667.369999999999</v>
      </c>
      <c r="AD38" s="130">
        <v>13780.65</v>
      </c>
      <c r="AE38" s="130">
        <v>14569.993570000001</v>
      </c>
      <c r="AF38" s="130">
        <v>18491</v>
      </c>
      <c r="AG38" s="130"/>
    </row>
    <row r="39" spans="1:44" ht="13.35" customHeight="1"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D39" s="130"/>
      <c r="AE39" s="131"/>
      <c r="AF39" s="132"/>
      <c r="AG39" s="132"/>
    </row>
    <row r="40" spans="1:44" ht="13.35" customHeight="1">
      <c r="A40" s="2" t="s">
        <v>46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88"/>
      <c r="AA40" s="109"/>
      <c r="AB40" s="109"/>
      <c r="AC40" s="109"/>
    </row>
    <row r="41" spans="1:44" ht="13.35" customHeight="1">
      <c r="A41" s="30" t="s">
        <v>78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>
        <v>-0.1012520995776065</v>
      </c>
      <c r="S41" s="102">
        <v>-8.1628346379718719E-2</v>
      </c>
      <c r="T41" s="102">
        <v>-2.6437353773246852E-2</v>
      </c>
      <c r="U41" s="102">
        <v>1.032297639758184E-2</v>
      </c>
      <c r="V41" s="102">
        <v>0.14824732605592161</v>
      </c>
      <c r="W41" s="102">
        <v>6.1412437158683275E-3</v>
      </c>
      <c r="X41" s="102">
        <v>-6.2749699687902893E-3</v>
      </c>
      <c r="Y41" s="102">
        <v>-3.3634438456020765E-2</v>
      </c>
      <c r="Z41" s="119">
        <v>-3.8095556843397049E-2</v>
      </c>
      <c r="AA41" s="110">
        <v>6.4480183701230986E-2</v>
      </c>
      <c r="AB41" s="110">
        <v>7.1405803490642183E-2</v>
      </c>
      <c r="AC41" s="110">
        <v>8.0921565299368003E-2</v>
      </c>
      <c r="AD41" s="110">
        <v>7.9735221083663627E-2</v>
      </c>
      <c r="AE41" s="110">
        <v>5.7571956739919043E-2</v>
      </c>
      <c r="AF41" s="110">
        <v>8.1776857572264633E-2</v>
      </c>
      <c r="AG41" s="110">
        <v>7.9261412055931027E-2</v>
      </c>
      <c r="AH41" s="110">
        <v>7.9402712801235911E-2</v>
      </c>
      <c r="AI41" s="110">
        <v>3.8761556206563096E-2</v>
      </c>
    </row>
    <row r="42" spans="1:44" ht="13.35" customHeight="1">
      <c r="A42" s="105" t="s">
        <v>82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>
        <v>-7.5652078266306516E-2</v>
      </c>
      <c r="S42" s="103">
        <v>-4.853776793148866E-2</v>
      </c>
      <c r="T42" s="103">
        <v>-1.5054823434140973E-2</v>
      </c>
      <c r="U42" s="103">
        <v>2.5450921830533747E-2</v>
      </c>
      <c r="V42" s="103">
        <v>5.9675820210248427E-2</v>
      </c>
      <c r="W42" s="103">
        <v>8.7842490884835027E-3</v>
      </c>
      <c r="X42" s="103">
        <v>-1.2407187670907236E-2</v>
      </c>
      <c r="Y42" s="103">
        <v>-4.0688294219279858E-2</v>
      </c>
      <c r="Z42" s="103">
        <v>-7.6565036160560276E-2</v>
      </c>
      <c r="AA42" s="103">
        <v>-2.2245045818223876E-2</v>
      </c>
      <c r="AB42" s="103">
        <v>1.0728150108023651E-2</v>
      </c>
      <c r="AC42" s="103">
        <v>5.4849018467446322E-3</v>
      </c>
      <c r="AD42" s="103">
        <v>7.2653915605168096E-2</v>
      </c>
      <c r="AE42" s="103">
        <v>4.754566011586317E-2</v>
      </c>
      <c r="AF42" s="103">
        <v>4.9362349875007601E-2</v>
      </c>
      <c r="AG42" s="103">
        <v>1.6178975486565585E-2</v>
      </c>
      <c r="AH42" s="103">
        <v>3.167728755676065E-2</v>
      </c>
      <c r="AI42" s="88">
        <v>2.601134853841584E-2</v>
      </c>
      <c r="AO42" s="131"/>
      <c r="AQ42" s="34"/>
      <c r="AR42" s="34"/>
    </row>
    <row r="43" spans="1:44" ht="13.35" customHeight="1">
      <c r="A43" s="105" t="s">
        <v>423</v>
      </c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>
        <v>-2.4642950038322627E-2</v>
      </c>
      <c r="S43" s="103">
        <v>-2.9714856095778799E-2</v>
      </c>
      <c r="T43" s="103">
        <v>-1.5572530616912541E-2</v>
      </c>
      <c r="U43" s="103">
        <v>-1.2208827200815512E-2</v>
      </c>
      <c r="V43" s="103">
        <v>1.344115107666821E-2</v>
      </c>
      <c r="W43" s="103">
        <v>9.7134799967818625E-3</v>
      </c>
      <c r="X43" s="103">
        <v>2.2724565215691644E-2</v>
      </c>
      <c r="Y43" s="103">
        <v>3.5730355658347264E-2</v>
      </c>
      <c r="Z43" s="103">
        <v>2.7064475134799863E-2</v>
      </c>
      <c r="AA43" s="103">
        <v>3.597412552329142E-2</v>
      </c>
      <c r="AB43" s="103">
        <v>2.1053037266250033E-2</v>
      </c>
      <c r="AC43" s="103">
        <v>2.8875392952506181E-2</v>
      </c>
      <c r="AD43" s="103">
        <v>1.8952690747831159E-2</v>
      </c>
      <c r="AE43" s="103">
        <v>1.9008235247611919E-2</v>
      </c>
      <c r="AF43" s="103">
        <v>2.8326844255874048E-2</v>
      </c>
      <c r="AG43" s="103">
        <v>4.5709304776300391E-2</v>
      </c>
      <c r="AH43" s="103">
        <v>2.7846917636742387E-2</v>
      </c>
      <c r="AI43" s="88">
        <v>3.8603482099436974E-2</v>
      </c>
    </row>
    <row r="44" spans="1:44" ht="13.35" customHeight="1">
      <c r="A44" s="105" t="s">
        <v>81</v>
      </c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>
        <v>4.3426001605853951E-3</v>
      </c>
      <c r="S44" s="103">
        <v>-8.7863962294353129E-3</v>
      </c>
      <c r="T44" s="103">
        <v>-5.3689351329813395E-3</v>
      </c>
      <c r="U44" s="103">
        <v>1.7349494526916188E-2</v>
      </c>
      <c r="V44" s="103">
        <v>1.9183206696618351E-2</v>
      </c>
      <c r="W44" s="103">
        <v>-1.1442213634267839E-2</v>
      </c>
      <c r="X44" s="103">
        <v>-9.0818082923413354E-3</v>
      </c>
      <c r="Y44" s="103">
        <v>-1.8672605229979627E-2</v>
      </c>
      <c r="Z44" s="103">
        <v>-8.7659387300353941E-3</v>
      </c>
      <c r="AA44" s="103">
        <v>4.1715318382257579E-3</v>
      </c>
      <c r="AB44" s="103">
        <v>1.1488626809842169E-2</v>
      </c>
      <c r="AC44" s="103">
        <v>2.1801783306790182E-2</v>
      </c>
      <c r="AD44" s="103">
        <v>-2.7350803201397897E-3</v>
      </c>
      <c r="AE44" s="103">
        <v>6.7896561473822954E-3</v>
      </c>
      <c r="AF44" s="103">
        <v>7.7451191583095694E-3</v>
      </c>
      <c r="AG44" s="103">
        <v>1.1007586227071117E-2</v>
      </c>
      <c r="AH44" s="103">
        <v>8.7008077838796275E-3</v>
      </c>
      <c r="AI44" s="88">
        <v>7.9714166182129429E-3</v>
      </c>
    </row>
    <row r="45" spans="1:44" ht="13.35" customHeight="1">
      <c r="A45" s="105" t="s">
        <v>91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>
        <v>-9.9538844741408478E-3</v>
      </c>
      <c r="S45" s="103">
        <v>-2.0807739559009723E-2</v>
      </c>
      <c r="T45" s="103">
        <v>-2.3942977257337657E-3</v>
      </c>
      <c r="U45" s="103">
        <v>-8.396846592816979E-3</v>
      </c>
      <c r="V45" s="103">
        <v>5.8124606452280139E-2</v>
      </c>
      <c r="W45" s="103">
        <v>1.0915607509520569E-2</v>
      </c>
      <c r="X45" s="103">
        <v>4.8717401143201695E-4</v>
      </c>
      <c r="Y45" s="103">
        <v>-7.968537875393016E-4</v>
      </c>
      <c r="Z45" s="103">
        <v>1.5610833761671279E-2</v>
      </c>
      <c r="AA45" s="103">
        <v>1.8803388924820655E-2</v>
      </c>
      <c r="AB45" s="103">
        <v>1.546382131121671E-2</v>
      </c>
      <c r="AC45" s="103">
        <v>5.6064444074144792E-3</v>
      </c>
      <c r="AD45" s="103">
        <v>-6.7717779012520024E-3</v>
      </c>
      <c r="AE45" s="103">
        <v>1.1149382208494629E-2</v>
      </c>
      <c r="AF45" s="103">
        <v>1.0214189745524013E-2</v>
      </c>
      <c r="AG45" s="103">
        <v>1.3540666818673655E-2</v>
      </c>
      <c r="AH45" s="103">
        <v>2.1337785451011639E-2</v>
      </c>
      <c r="AI45" s="88">
        <v>2.457228507216121E-2</v>
      </c>
    </row>
    <row r="46" spans="1:44" ht="13.35" customHeight="1">
      <c r="A46" s="105" t="s">
        <v>79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>
        <v>4.6542130405780677E-3</v>
      </c>
      <c r="S46" s="103">
        <v>2.6218413435993782E-2</v>
      </c>
      <c r="T46" s="103">
        <v>1.1953233136521892E-2</v>
      </c>
      <c r="U46" s="103">
        <v>-1.1871766166235686E-2</v>
      </c>
      <c r="V46" s="103">
        <v>-2.1774583798934671E-3</v>
      </c>
      <c r="W46" s="103">
        <v>-1.1829879244650041E-2</v>
      </c>
      <c r="X46" s="103">
        <v>-7.9977132326653887E-3</v>
      </c>
      <c r="Y46" s="103">
        <v>-9.207040877569286E-3</v>
      </c>
      <c r="Z46" s="103">
        <v>4.5601460472720233E-3</v>
      </c>
      <c r="AA46" s="103">
        <v>2.7776197250865872E-2</v>
      </c>
      <c r="AB46" s="103">
        <v>1.2672167995309644E-2</v>
      </c>
      <c r="AC46" s="103">
        <v>1.9153056019208359E-2</v>
      </c>
      <c r="AD46" s="103">
        <v>-2.3645654057503859E-3</v>
      </c>
      <c r="AE46" s="103">
        <v>-2.6920990148065621E-2</v>
      </c>
      <c r="AF46" s="103">
        <v>-1.3871645462450658E-2</v>
      </c>
      <c r="AG46" s="103">
        <v>-7.175133495284548E-3</v>
      </c>
      <c r="AH46" s="103">
        <v>-1.0160085627158344E-2</v>
      </c>
      <c r="AI46" s="88">
        <v>-5.8396976121664022E-2</v>
      </c>
    </row>
    <row r="48" spans="1:44" ht="13.35" customHeight="1">
      <c r="A48" s="105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88"/>
      <c r="AA48" s="109"/>
      <c r="AB48" s="109"/>
      <c r="AC48" s="109"/>
      <c r="AD48" s="109"/>
    </row>
    <row r="49" spans="1:35" ht="13.35" customHeight="1">
      <c r="A49" s="2" t="s">
        <v>76</v>
      </c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88"/>
      <c r="AA49" s="109"/>
      <c r="AB49" s="109"/>
      <c r="AC49" s="109"/>
      <c r="AD49" s="109"/>
    </row>
    <row r="50" spans="1:35" ht="13.35" customHeight="1">
      <c r="A50" s="30" t="s">
        <v>84</v>
      </c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2">
        <v>0.15524750671932019</v>
      </c>
      <c r="O50" s="102">
        <v>8.9858859932284804E-2</v>
      </c>
      <c r="P50" s="102">
        <v>-2.4692580046930146E-2</v>
      </c>
      <c r="Q50" s="102">
        <v>-0.18462568221028289</v>
      </c>
      <c r="R50" s="102">
        <v>-0.32896211988870583</v>
      </c>
      <c r="S50" s="102">
        <v>-0.30104802922761831</v>
      </c>
      <c r="T50" s="102">
        <v>-5.3599151228545937E-2</v>
      </c>
      <c r="U50" s="102">
        <v>0.23664214738098127</v>
      </c>
      <c r="V50" s="102">
        <v>0.38540587241914931</v>
      </c>
      <c r="W50" s="102">
        <v>9.052352574810045E-2</v>
      </c>
      <c r="X50" s="102">
        <v>-5.4151085476382123E-2</v>
      </c>
      <c r="Y50" s="102">
        <v>-0.16494603688038437</v>
      </c>
      <c r="Z50" s="119">
        <v>-0.38860441608589658</v>
      </c>
      <c r="AA50" s="110">
        <v>-0.20786180400414622</v>
      </c>
      <c r="AB50" s="110">
        <v>-2.2608761040778597E-2</v>
      </c>
      <c r="AC50" s="110">
        <v>-4.1766269193357075E-2</v>
      </c>
      <c r="AD50" s="110">
        <v>0.4870473733601054</v>
      </c>
      <c r="AE50" s="110">
        <v>0.41387226280433032</v>
      </c>
      <c r="AF50" s="110">
        <v>0.18097868288309091</v>
      </c>
      <c r="AG50" s="110">
        <v>5.7047234031821964E-2</v>
      </c>
      <c r="AH50" s="110">
        <v>0.13301756619216426</v>
      </c>
      <c r="AI50" s="110">
        <v>0.17516560385547689</v>
      </c>
    </row>
    <row r="51" spans="1:35" ht="13.35" customHeight="1">
      <c r="A51" s="105" t="s">
        <v>85</v>
      </c>
      <c r="B51" s="34"/>
      <c r="C51" s="34"/>
      <c r="D51" s="34"/>
      <c r="E51" s="34"/>
      <c r="F51" s="101"/>
      <c r="G51" s="101"/>
      <c r="H51" s="101"/>
      <c r="I51" s="101"/>
      <c r="J51" s="101"/>
      <c r="K51" s="101"/>
      <c r="L51" s="101"/>
      <c r="M51" s="34"/>
      <c r="N51" s="109">
        <v>6.3562498550877422E-2</v>
      </c>
      <c r="O51" s="109">
        <v>5.99904873904858E-3</v>
      </c>
      <c r="P51" s="109">
        <v>7.8288429567819645E-2</v>
      </c>
      <c r="Q51" s="109">
        <v>-8.770714843240808E-2</v>
      </c>
      <c r="R51" s="109">
        <v>-0.12889206026430849</v>
      </c>
      <c r="S51" s="109">
        <v>-0.19067152371129353</v>
      </c>
      <c r="T51" s="109">
        <v>-9.276887336647735E-2</v>
      </c>
      <c r="U51" s="109">
        <v>0.15863519021211545</v>
      </c>
      <c r="V51" s="109">
        <v>0.13291466977233471</v>
      </c>
      <c r="W51" s="109">
        <v>3.7959418415188607E-2</v>
      </c>
      <c r="X51" s="109">
        <v>-0.13851362289263047</v>
      </c>
      <c r="Y51" s="109">
        <v>-0.20521262207885571</v>
      </c>
      <c r="Z51" s="109">
        <v>-0.17778091296038681</v>
      </c>
      <c r="AA51" s="109">
        <v>-2.2950528378035587E-2</v>
      </c>
      <c r="AB51" s="109">
        <v>0.13841347273722232</v>
      </c>
      <c r="AC51" s="109">
        <v>0.17950267715850499</v>
      </c>
      <c r="AD51" s="109">
        <v>0.45897532278046332</v>
      </c>
      <c r="AE51" s="109">
        <v>0.37481283661007059</v>
      </c>
      <c r="AF51" s="109">
        <v>0.25651482956358107</v>
      </c>
      <c r="AG51" s="109">
        <v>0.11594778055804561</v>
      </c>
      <c r="AH51" s="109">
        <v>0.10512164208144455</v>
      </c>
      <c r="AI51" s="109">
        <v>0.1555744612604133</v>
      </c>
    </row>
    <row r="52" spans="1:35" ht="13.35" customHeight="1">
      <c r="A52" s="105" t="s">
        <v>86</v>
      </c>
      <c r="B52" s="34"/>
      <c r="C52" s="34"/>
      <c r="D52" s="34"/>
      <c r="E52" s="34"/>
      <c r="F52" s="101"/>
      <c r="G52" s="101"/>
      <c r="H52" s="101"/>
      <c r="I52" s="101"/>
      <c r="J52" s="101"/>
      <c r="K52" s="101"/>
      <c r="L52" s="101"/>
      <c r="M52" s="34"/>
      <c r="N52" s="109">
        <v>0.10479522798976608</v>
      </c>
      <c r="O52" s="109">
        <v>2.9034111384985455E-2</v>
      </c>
      <c r="P52" s="109">
        <v>-8.2547781936616063E-2</v>
      </c>
      <c r="Q52" s="109">
        <v>-0.12159571221528109</v>
      </c>
      <c r="R52" s="109">
        <v>-0.15052482932426145</v>
      </c>
      <c r="S52" s="109">
        <v>-0.1005602697113236</v>
      </c>
      <c r="T52" s="109">
        <v>4.7292334928440609E-3</v>
      </c>
      <c r="U52" s="109">
        <v>8.9289194780103193E-2</v>
      </c>
      <c r="V52" s="109">
        <v>0.16079724865508596</v>
      </c>
      <c r="W52" s="109">
        <v>5.7594322376677796E-2</v>
      </c>
      <c r="X52" s="109">
        <v>0.12944416381123264</v>
      </c>
      <c r="Y52" s="109">
        <v>4.7438346655429627E-2</v>
      </c>
      <c r="Z52" s="109">
        <v>-0.15808870392625934</v>
      </c>
      <c r="AA52" s="109">
        <v>-9.4251581653425912E-2</v>
      </c>
      <c r="AB52" s="109">
        <v>-9.6158632543014766E-2</v>
      </c>
      <c r="AC52" s="109">
        <v>-0.11728145063300924</v>
      </c>
      <c r="AD52" s="109">
        <v>9.9312376186118448E-2</v>
      </c>
      <c r="AE52" s="109">
        <v>9.675158087138859E-2</v>
      </c>
      <c r="AF52" s="109">
        <v>-4.1550861976173024E-3</v>
      </c>
      <c r="AG52" s="109">
        <v>-2.0194810344121759E-2</v>
      </c>
      <c r="AH52" s="109">
        <v>4.7811293864885879E-3</v>
      </c>
      <c r="AI52" s="109">
        <v>1.6757495662117209E-2</v>
      </c>
    </row>
    <row r="53" spans="1:35" ht="13.35" customHeight="1">
      <c r="A53" s="105" t="s">
        <v>87</v>
      </c>
      <c r="B53" s="34"/>
      <c r="C53" s="34"/>
      <c r="D53" s="34"/>
      <c r="E53" s="34"/>
      <c r="F53" s="101"/>
      <c r="G53" s="101"/>
      <c r="H53" s="101"/>
      <c r="I53" s="101"/>
      <c r="J53" s="101"/>
      <c r="K53" s="101"/>
      <c r="L53" s="101"/>
      <c r="M53" s="34"/>
      <c r="N53" s="109">
        <v>4.5338952279052568E-3</v>
      </c>
      <c r="O53" s="109">
        <v>6.7846377822557508E-2</v>
      </c>
      <c r="P53" s="109">
        <v>2.3852188667058377E-2</v>
      </c>
      <c r="Q53" s="109">
        <v>3.121389921442266E-2</v>
      </c>
      <c r="R53" s="109">
        <v>-3.0602383602964297E-2</v>
      </c>
      <c r="S53" s="109">
        <v>2.2725691573455758E-2</v>
      </c>
      <c r="T53" s="109">
        <v>2.358556153064063E-2</v>
      </c>
      <c r="U53" s="109">
        <v>6.4908752106499065E-3</v>
      </c>
      <c r="V53" s="109">
        <v>4.0785665198453579E-2</v>
      </c>
      <c r="W53" s="109">
        <v>-3.1874081894421077E-2</v>
      </c>
      <c r="X53" s="109">
        <v>-2.3445955112773875E-2</v>
      </c>
      <c r="Y53" s="109">
        <v>2.7969045656750214E-3</v>
      </c>
      <c r="Z53" s="109">
        <v>-2.7124598545397481E-4</v>
      </c>
      <c r="AA53" s="109">
        <v>-3.79309290091603E-2</v>
      </c>
      <c r="AB53" s="109">
        <v>-8.0288330652919168E-2</v>
      </c>
      <c r="AC53" s="109">
        <v>-0.10208400810288196</v>
      </c>
      <c r="AD53" s="109">
        <v>-0.11215927443065124</v>
      </c>
      <c r="AE53" s="109">
        <v>-8.3032725852462561E-2</v>
      </c>
      <c r="AF53" s="109">
        <v>-1.3989790415294952E-3</v>
      </c>
      <c r="AG53" s="109">
        <v>1.0949844443731207E-2</v>
      </c>
      <c r="AH53" s="109">
        <v>3.0616190323236873E-2</v>
      </c>
      <c r="AI53" s="109">
        <v>3.6177073091610168E-2</v>
      </c>
    </row>
    <row r="54" spans="1:35" ht="13.35" customHeight="1">
      <c r="A54" s="105" t="s">
        <v>88</v>
      </c>
      <c r="B54" s="34"/>
      <c r="C54" s="34"/>
      <c r="D54" s="34"/>
      <c r="E54" s="34"/>
      <c r="F54" s="101"/>
      <c r="G54" s="101"/>
      <c r="H54" s="101"/>
      <c r="I54" s="101"/>
      <c r="J54" s="101"/>
      <c r="K54" s="101"/>
      <c r="L54" s="101"/>
      <c r="M54" s="34"/>
      <c r="N54" s="109">
        <v>-2.2431027290568057E-3</v>
      </c>
      <c r="O54" s="109">
        <v>3.8422615962593739E-3</v>
      </c>
      <c r="P54" s="109">
        <v>3.7168277142575444E-3</v>
      </c>
      <c r="Q54" s="109">
        <v>1.0819929628310165E-2</v>
      </c>
      <c r="R54" s="109">
        <v>-4.1347050096743082E-2</v>
      </c>
      <c r="S54" s="109">
        <v>-3.8356775217343597E-2</v>
      </c>
      <c r="T54" s="109">
        <v>-1.3713109082847511E-2</v>
      </c>
      <c r="U54" s="109">
        <v>-8.3985399269585741E-3</v>
      </c>
      <c r="V54" s="109">
        <v>4.5409314147101983E-2</v>
      </c>
      <c r="W54" s="109">
        <v>3.3332282318691599E-2</v>
      </c>
      <c r="X54" s="109">
        <v>-1.177800676359065E-2</v>
      </c>
      <c r="Y54" s="109">
        <v>-2.0653736284823906E-2</v>
      </c>
      <c r="Z54" s="109">
        <v>-4.6845186159218816E-2</v>
      </c>
      <c r="AA54" s="109">
        <v>-4.8484388772105917E-2</v>
      </c>
      <c r="AB54" s="109">
        <v>8.5200731330158375E-3</v>
      </c>
      <c r="AC54" s="109">
        <v>1.2764361812536457E-2</v>
      </c>
      <c r="AD54" s="109">
        <v>5.7595151443270855E-2</v>
      </c>
      <c r="AE54" s="109">
        <v>5.0067628678965921E-2</v>
      </c>
      <c r="AF54" s="109">
        <v>-3.5666803395024652E-3</v>
      </c>
      <c r="AG54" s="109">
        <v>-7.5811506763638894E-3</v>
      </c>
      <c r="AH54" s="109">
        <v>-4.2640548461543607E-3</v>
      </c>
      <c r="AI54" s="109">
        <v>-7.510028130398261E-3</v>
      </c>
    </row>
    <row r="55" spans="1:35" ht="13.35" customHeight="1">
      <c r="A55" s="105" t="s">
        <v>89</v>
      </c>
      <c r="B55" s="34"/>
      <c r="C55" s="34"/>
      <c r="D55" s="34"/>
      <c r="E55" s="34"/>
      <c r="F55" s="101"/>
      <c r="G55" s="101"/>
      <c r="H55" s="101"/>
      <c r="I55" s="101"/>
      <c r="J55" s="101"/>
      <c r="K55" s="101"/>
      <c r="L55" s="101"/>
      <c r="M55" s="34"/>
      <c r="N55" s="109">
        <v>-1.540101232017181E-2</v>
      </c>
      <c r="O55" s="109">
        <v>-1.6862939610566098E-2</v>
      </c>
      <c r="P55" s="109">
        <v>-4.8002244059449667E-2</v>
      </c>
      <c r="Q55" s="109">
        <v>-1.7356650405326423E-2</v>
      </c>
      <c r="R55" s="109">
        <v>2.2404203399571457E-2</v>
      </c>
      <c r="S55" s="109">
        <v>5.8148478388867272E-3</v>
      </c>
      <c r="T55" s="109">
        <v>2.4568036197294404E-2</v>
      </c>
      <c r="U55" s="109">
        <v>-9.3745728949286983E-3</v>
      </c>
      <c r="V55" s="109">
        <v>5.4989746461730953E-3</v>
      </c>
      <c r="W55" s="109">
        <v>-6.4884154680365617E-3</v>
      </c>
      <c r="X55" s="109">
        <v>-9.8576645186197673E-3</v>
      </c>
      <c r="Y55" s="109">
        <v>1.0685070262190529E-2</v>
      </c>
      <c r="Z55" s="109">
        <v>-5.6183670545776349E-3</v>
      </c>
      <c r="AA55" s="109">
        <v>-4.2443761914183796E-3</v>
      </c>
      <c r="AB55" s="109">
        <v>6.9046562849170903E-3</v>
      </c>
      <c r="AC55" s="109">
        <v>-1.4667849428507128E-2</v>
      </c>
      <c r="AD55" s="109">
        <v>-1.6676202619096213E-2</v>
      </c>
      <c r="AE55" s="109">
        <v>-2.472705750363223E-2</v>
      </c>
      <c r="AF55" s="109">
        <v>-6.6415401101840882E-2</v>
      </c>
      <c r="AG55" s="109">
        <v>-4.2074429949469368E-2</v>
      </c>
      <c r="AH55" s="109">
        <v>-3.2373407528513459E-3</v>
      </c>
      <c r="AI55" s="109">
        <v>-2.5833398028265665E-2</v>
      </c>
    </row>
    <row r="56" spans="1:35" ht="13.35" customHeight="1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35" ht="13.35" customHeight="1">
      <c r="A57" s="2" t="s">
        <v>65</v>
      </c>
    </row>
    <row r="58" spans="1:35" ht="13.35" customHeight="1">
      <c r="A58" s="1" t="s">
        <v>79</v>
      </c>
      <c r="R58" s="109">
        <v>0.11987906477716992</v>
      </c>
      <c r="S58" s="109">
        <v>0.12444518445242747</v>
      </c>
      <c r="T58" s="109">
        <v>8.0609760894469806E-2</v>
      </c>
      <c r="U58" s="109">
        <v>-0.10243468125842725</v>
      </c>
      <c r="V58" s="109">
        <v>-4.5010487116502573E-2</v>
      </c>
      <c r="W58" s="109">
        <v>-4.5859802622648438E-2</v>
      </c>
      <c r="X58" s="109">
        <v>-4.8591811201685542E-2</v>
      </c>
      <c r="Y58" s="109">
        <v>-8.9422318139505741E-2</v>
      </c>
      <c r="Z58" s="109">
        <v>0.11333901727036322</v>
      </c>
      <c r="AA58" s="109">
        <v>0.11354588940018417</v>
      </c>
      <c r="AB58" s="109">
        <v>8.0416936563980634E-2</v>
      </c>
      <c r="AC58" s="109">
        <v>0.19741873948870636</v>
      </c>
      <c r="AD58" s="109">
        <v>-5.077577064986516E-2</v>
      </c>
      <c r="AE58" s="282">
        <v>-0.10520081877052312</v>
      </c>
      <c r="AF58" s="282">
        <v>-8.7294562850362967E-2</v>
      </c>
      <c r="AG58" s="282">
        <v>-6.67618576326382E-2</v>
      </c>
      <c r="AH58" s="282">
        <v>-0.24817099012329114</v>
      </c>
      <c r="AI58" s="282">
        <v>-0.26971357052909317</v>
      </c>
    </row>
    <row r="59" spans="1:35" ht="13.35" customHeight="1">
      <c r="A59" s="1" t="s">
        <v>81</v>
      </c>
      <c r="R59" s="109">
        <v>3.9500878190855904E-2</v>
      </c>
      <c r="S59" s="109">
        <v>-7.7486289124039986E-2</v>
      </c>
      <c r="T59" s="109">
        <v>-4.3516605843585521E-2</v>
      </c>
      <c r="U59" s="109">
        <v>8.5165693032323686E-2</v>
      </c>
      <c r="V59" s="109">
        <v>0.15086591861773258</v>
      </c>
      <c r="W59" s="109">
        <v>-0.10045458674023622</v>
      </c>
      <c r="X59" s="109">
        <v>-7.4924810927525898E-2</v>
      </c>
      <c r="Y59" s="109">
        <v>-8.5338881908677111E-2</v>
      </c>
      <c r="Z59" s="109">
        <v>-6.8782677817115001E-2</v>
      </c>
      <c r="AA59" s="109">
        <v>4.096294197985606E-2</v>
      </c>
      <c r="AB59" s="109">
        <v>0.10181473698023646</v>
      </c>
      <c r="AC59" s="109">
        <v>0.10527258286438013</v>
      </c>
      <c r="AD59" s="109">
        <v>-2.2168260602651757E-2</v>
      </c>
      <c r="AE59" s="282">
        <v>6.8178221874723777E-2</v>
      </c>
      <c r="AF59" s="282">
        <v>6.6744585876494122E-2</v>
      </c>
      <c r="AG59" s="282">
        <v>5.1980462601391331E-2</v>
      </c>
      <c r="AH59" s="282">
        <v>7.7870730081029294E-2</v>
      </c>
      <c r="AI59" s="282">
        <v>7.9250060872437134E-2</v>
      </c>
    </row>
    <row r="60" spans="1:35" ht="13.35" customHeight="1">
      <c r="A60" s="1" t="s">
        <v>90</v>
      </c>
      <c r="R60" s="109">
        <v>-4.9709767759991808E-2</v>
      </c>
      <c r="S60" s="109">
        <v>-7.8132167576462908E-2</v>
      </c>
      <c r="T60" s="109">
        <v>-3.932626492539204E-2</v>
      </c>
      <c r="U60" s="109">
        <v>-3.097919610972566E-2</v>
      </c>
      <c r="V60" s="109">
        <v>2.5642899110625228E-2</v>
      </c>
      <c r="W60" s="109">
        <v>2.544373718568993E-2</v>
      </c>
      <c r="X60" s="109">
        <v>5.8157680216397445E-2</v>
      </c>
      <c r="Y60" s="109">
        <v>9.4528042552978198E-2</v>
      </c>
      <c r="Z60" s="109">
        <v>5.7805549701910319E-2</v>
      </c>
      <c r="AA60" s="109">
        <v>9.2457769371469212E-2</v>
      </c>
      <c r="AB60" s="109">
        <v>5.0599018447890387E-2</v>
      </c>
      <c r="AC60" s="109">
        <v>6.7447488116153531E-2</v>
      </c>
      <c r="AD60" s="109">
        <v>3.6810091091040942E-2</v>
      </c>
      <c r="AE60" s="282">
        <v>4.7602294558386049E-2</v>
      </c>
      <c r="AF60" s="282">
        <v>6.9429259215627592E-2</v>
      </c>
      <c r="AG60" s="282">
        <v>0.10811604614510828</v>
      </c>
      <c r="AH60" s="282">
        <v>5.6323702914238272E-2</v>
      </c>
      <c r="AI60" s="282">
        <v>9.7594659905841041E-2</v>
      </c>
    </row>
    <row r="61" spans="1:35" ht="13.35" customHeight="1">
      <c r="A61" s="1" t="s">
        <v>515</v>
      </c>
      <c r="R61" s="282">
        <v>-8.115916851640459E-2</v>
      </c>
      <c r="S61" s="282">
        <v>-0.15067191233616239</v>
      </c>
      <c r="T61" s="282">
        <v>-1.8956424455804699E-2</v>
      </c>
      <c r="U61" s="282">
        <v>-0.12348008751967332</v>
      </c>
      <c r="V61" s="282">
        <v>0.46355644233236326</v>
      </c>
      <c r="W61" s="282">
        <v>8.5466966989426352E-2</v>
      </c>
      <c r="X61" s="282">
        <v>3.8277008483942332E-3</v>
      </c>
      <c r="Y61" s="282">
        <v>-1.3506965605595056E-2</v>
      </c>
      <c r="Z61" s="282">
        <v>9.7677528370431421E-2</v>
      </c>
      <c r="AA61" s="282">
        <v>0.13646737888890081</v>
      </c>
      <c r="AB61" s="282">
        <v>0.1202756607808817</v>
      </c>
      <c r="AC61" s="282">
        <v>9.3092371584513112E-2</v>
      </c>
      <c r="AD61" s="282">
        <v>-3.7130297238459842E-2</v>
      </c>
      <c r="AE61" s="282">
        <v>7.5792133372497794E-2</v>
      </c>
      <c r="AF61" s="282">
        <v>7.5979064886316561E-2</v>
      </c>
      <c r="AG61" s="282">
        <v>0.22233300825919144</v>
      </c>
      <c r="AH61" s="282">
        <v>0.13119727382860114</v>
      </c>
      <c r="AI61" s="282">
        <v>0.16421031535144626</v>
      </c>
    </row>
    <row r="62" spans="1:35" ht="13.35" customHeight="1">
      <c r="A62" s="1" t="s">
        <v>522</v>
      </c>
      <c r="R62" s="109">
        <v>-0.11442942695936187</v>
      </c>
      <c r="S62" s="109">
        <v>-0.13365575207740521</v>
      </c>
      <c r="T62" s="109">
        <v>-4.9622028046663047E-2</v>
      </c>
      <c r="U62" s="109">
        <v>3.7484988100600081E-2</v>
      </c>
      <c r="V62" s="109">
        <v>0.11171178834039575</v>
      </c>
      <c r="W62" s="109">
        <v>1.1484983658550885E-2</v>
      </c>
      <c r="X62" s="109">
        <v>1.7448231341019582E-3</v>
      </c>
      <c r="Y62" s="109">
        <v>-2.81972959992145E-2</v>
      </c>
      <c r="Z62" s="109">
        <v>-7.2838149243143469E-2</v>
      </c>
      <c r="AA62" s="109">
        <v>2.8984690989596995E-2</v>
      </c>
      <c r="AB62" s="109">
        <v>6.0614771319440708E-2</v>
      </c>
      <c r="AC62" s="109">
        <v>6.6640792905930724E-2</v>
      </c>
      <c r="AD62" s="109">
        <v>0.11526007552235429</v>
      </c>
      <c r="AE62" s="109">
        <v>0.12285471480706489</v>
      </c>
      <c r="AF62" s="109">
        <v>0.12089882972941779</v>
      </c>
      <c r="AG62" s="109">
        <v>8.7654871424134528E-2</v>
      </c>
      <c r="AH62" s="109">
        <v>8.5664486238378856E-2</v>
      </c>
      <c r="AI62" s="109">
        <v>0.1145171463386141</v>
      </c>
    </row>
    <row r="71" spans="30:35" ht="13.35" customHeight="1">
      <c r="AD71" s="1">
        <v>2019</v>
      </c>
      <c r="AE71" s="1">
        <v>2020</v>
      </c>
      <c r="AF71" s="1">
        <v>2021</v>
      </c>
      <c r="AG71" s="1">
        <v>2022</v>
      </c>
      <c r="AH71" s="1">
        <v>2023</v>
      </c>
      <c r="AI71" s="1">
        <v>2024</v>
      </c>
    </row>
  </sheetData>
  <customSheetViews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EA6A7"/>
  </sheetPr>
  <dimension ref="A1:Q30"/>
  <sheetViews>
    <sheetView topLeftCell="D18" zoomScaleNormal="100" workbookViewId="0">
      <selection activeCell="M15" sqref="M15"/>
    </sheetView>
  </sheetViews>
  <sheetFormatPr defaultColWidth="8.42578125" defaultRowHeight="12.75"/>
  <cols>
    <col min="1" max="16384" width="8.42578125" style="31"/>
  </cols>
  <sheetData>
    <row r="1" spans="1:17">
      <c r="A1" s="94"/>
      <c r="B1" s="117">
        <v>2023</v>
      </c>
      <c r="C1" s="117"/>
      <c r="D1" s="117"/>
      <c r="E1" s="117"/>
      <c r="F1" s="117" t="s">
        <v>92</v>
      </c>
      <c r="G1" s="117"/>
      <c r="H1" s="117"/>
      <c r="I1" s="117"/>
      <c r="J1" s="117" t="s">
        <v>93</v>
      </c>
      <c r="K1" s="118"/>
      <c r="L1" s="118"/>
      <c r="M1" s="118"/>
      <c r="N1" s="31" t="s">
        <v>415</v>
      </c>
    </row>
    <row r="2" spans="1:17">
      <c r="A2" s="37"/>
      <c r="B2" s="115" t="s">
        <v>4</v>
      </c>
      <c r="C2" s="115" t="s">
        <v>1</v>
      </c>
      <c r="D2" s="115" t="s">
        <v>2</v>
      </c>
      <c r="E2" s="115" t="s">
        <v>3</v>
      </c>
      <c r="F2" s="115" t="s">
        <v>4</v>
      </c>
      <c r="G2" s="115" t="s">
        <v>1</v>
      </c>
      <c r="H2" s="115" t="s">
        <v>2</v>
      </c>
      <c r="I2" s="115" t="s">
        <v>3</v>
      </c>
      <c r="J2" s="115" t="s">
        <v>4</v>
      </c>
      <c r="K2" s="31" t="s">
        <v>1</v>
      </c>
      <c r="L2" s="31" t="s">
        <v>2</v>
      </c>
      <c r="M2" s="31" t="s">
        <v>3</v>
      </c>
      <c r="N2" s="115" t="s">
        <v>4</v>
      </c>
      <c r="O2" s="31" t="s">
        <v>1</v>
      </c>
      <c r="P2" s="31" t="s">
        <v>2</v>
      </c>
      <c r="Q2" s="31" t="s">
        <v>3</v>
      </c>
    </row>
    <row r="3" spans="1:17">
      <c r="A3" s="37" t="s">
        <v>94</v>
      </c>
    </row>
    <row r="4" spans="1:17" ht="13.5">
      <c r="A4" s="37" t="s">
        <v>6</v>
      </c>
      <c r="B4" s="202">
        <v>7.3858119439696557</v>
      </c>
      <c r="C4" s="202">
        <v>7.1781939023995989</v>
      </c>
      <c r="D4" s="202">
        <v>7.456097582235488</v>
      </c>
      <c r="E4" s="202">
        <v>7.4221116746049365</v>
      </c>
      <c r="F4" s="202">
        <v>7.4235702677192261</v>
      </c>
      <c r="G4" s="202">
        <v>6.8832694596486554</v>
      </c>
      <c r="H4" s="202">
        <v>0.30459086550799386</v>
      </c>
      <c r="I4" s="202">
        <v>-2.0309098438862425</v>
      </c>
      <c r="J4" s="202">
        <v>-3.0370924640151413</v>
      </c>
      <c r="K4" s="202">
        <v>-2.6407008117696691</v>
      </c>
      <c r="L4" s="202">
        <v>-2.6974745391796584</v>
      </c>
      <c r="M4" s="202">
        <v>-3.1426564790266105</v>
      </c>
      <c r="N4" s="35">
        <v>-3.9887320292275978</v>
      </c>
      <c r="O4" s="35">
        <v>-5.5037681389966604</v>
      </c>
      <c r="P4" s="35">
        <v>-6.4198180309920421</v>
      </c>
      <c r="Q4" s="35">
        <v>-6.8549958380623206</v>
      </c>
    </row>
    <row r="5" spans="1:17" ht="13.5">
      <c r="A5" s="37" t="s">
        <v>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2.8220648800000001</v>
      </c>
      <c r="I5" s="202">
        <v>3.5999700700000004</v>
      </c>
      <c r="J5" s="202">
        <v>4.0693706409999999</v>
      </c>
      <c r="K5" s="202">
        <v>4.5058012060000001</v>
      </c>
      <c r="L5" s="202">
        <v>4.6988014299999996</v>
      </c>
      <c r="M5" s="202">
        <v>4.9761503149999999</v>
      </c>
      <c r="N5" s="35">
        <v>5.06916586</v>
      </c>
      <c r="O5" s="35">
        <v>5.1945775100000002</v>
      </c>
      <c r="P5" s="35">
        <v>5.3758093300000001</v>
      </c>
      <c r="Q5" s="35">
        <v>5.5226944510000004</v>
      </c>
    </row>
    <row r="6" spans="1:17" ht="13.5">
      <c r="A6" s="37" t="s">
        <v>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1.6400860600000002</v>
      </c>
      <c r="I6" s="202">
        <v>2.1047210400000003</v>
      </c>
      <c r="J6" s="202">
        <v>2.38642983</v>
      </c>
      <c r="K6" s="202">
        <v>2.6517735099999999</v>
      </c>
      <c r="L6" s="202">
        <v>2.7714435399999995</v>
      </c>
      <c r="M6" s="202">
        <v>2.942039775</v>
      </c>
      <c r="N6" s="35">
        <v>3.00087438</v>
      </c>
      <c r="O6" s="35">
        <v>3.0782330399999998</v>
      </c>
      <c r="P6" s="35">
        <v>3.1894003199999998</v>
      </c>
      <c r="Q6" s="35">
        <v>3.279958599</v>
      </c>
    </row>
    <row r="7" spans="1:17" ht="13.5">
      <c r="A7" s="37" t="s">
        <v>95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1.4062342399999999</v>
      </c>
      <c r="I7" s="202">
        <v>1.8118442700000004</v>
      </c>
      <c r="J7" s="202">
        <v>2.0585515399999998</v>
      </c>
      <c r="K7" s="202">
        <v>2.2929272300000001</v>
      </c>
      <c r="L7" s="202">
        <v>2.3999125100000001</v>
      </c>
      <c r="M7" s="202">
        <v>2.5516885399999998</v>
      </c>
      <c r="N7" s="35">
        <v>2.60494278</v>
      </c>
      <c r="O7" s="35">
        <v>2.6738879399999997</v>
      </c>
      <c r="P7" s="35">
        <v>2.7726457900000003</v>
      </c>
      <c r="Q7" s="35">
        <v>2.8533717299999997</v>
      </c>
    </row>
    <row r="8" spans="1:17" ht="13.5">
      <c r="A8" s="37">
        <v>0.3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1.4260185300000003</v>
      </c>
      <c r="I8" s="202">
        <v>1.84406523</v>
      </c>
      <c r="J8" s="202">
        <v>2.099079220000001</v>
      </c>
      <c r="K8" s="202">
        <v>2.34323543</v>
      </c>
      <c r="L8" s="202">
        <v>2.4558431900000004</v>
      </c>
      <c r="M8" s="202">
        <v>2.6149403099999997</v>
      </c>
      <c r="N8" s="35">
        <v>2.6716000199999996</v>
      </c>
      <c r="O8" s="35">
        <v>2.7439801800000003</v>
      </c>
      <c r="P8" s="35">
        <v>2.84738705</v>
      </c>
      <c r="Q8" s="35">
        <v>2.932180530000001</v>
      </c>
    </row>
    <row r="9" spans="1:17" ht="13.5">
      <c r="A9" s="37">
        <v>0.6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1.7146949799999991</v>
      </c>
      <c r="I9" s="202">
        <v>2.2262349800000001</v>
      </c>
      <c r="J9" s="202">
        <v>2.5392745300000001</v>
      </c>
      <c r="K9" s="202">
        <v>2.8415140000000001</v>
      </c>
      <c r="L9" s="202">
        <v>2.9823926899999993</v>
      </c>
      <c r="M9" s="202">
        <v>3.1806055900000008</v>
      </c>
      <c r="N9" s="35">
        <v>3.252287700000001</v>
      </c>
      <c r="O9" s="35">
        <v>3.3426037500000003</v>
      </c>
      <c r="P9" s="35">
        <v>3.4713098099999993</v>
      </c>
      <c r="Q9" s="35">
        <v>3.5772150799999984</v>
      </c>
    </row>
    <row r="10" spans="1:17" ht="13.5">
      <c r="A10" s="37">
        <v>0.9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3.0883103600000013</v>
      </c>
      <c r="I10" s="202">
        <v>4.0336618899999994</v>
      </c>
      <c r="J10" s="202">
        <v>4.6149339999999999</v>
      </c>
      <c r="K10" s="202">
        <v>5.1831842000000012</v>
      </c>
      <c r="L10" s="202">
        <v>5.4519430000000018</v>
      </c>
      <c r="M10" s="202">
        <v>5.8279469999999982</v>
      </c>
      <c r="N10" s="35">
        <v>5.9668744999999994</v>
      </c>
      <c r="O10" s="35">
        <v>6.1385704999999984</v>
      </c>
      <c r="P10" s="35">
        <v>6.382477500000002</v>
      </c>
      <c r="Q10" s="35">
        <v>6.5842302000000004</v>
      </c>
    </row>
    <row r="11" spans="1:17" ht="13.5">
      <c r="A11" s="37" t="s">
        <v>96</v>
      </c>
      <c r="B11" s="203">
        <v>7.3858119439696557</v>
      </c>
      <c r="C11" s="153">
        <v>7.1781939023995989</v>
      </c>
      <c r="D11" s="153">
        <v>7.456097582235488</v>
      </c>
      <c r="E11" s="153">
        <v>7.4221116746049365</v>
      </c>
      <c r="F11" s="153">
        <v>7.4235702677192261</v>
      </c>
      <c r="G11" s="153">
        <v>6.8832694596486554</v>
      </c>
      <c r="H11" s="153">
        <v>6.1729760455079941</v>
      </c>
      <c r="I11" s="153">
        <v>5.4856255361137585</v>
      </c>
      <c r="J11" s="205">
        <v>5.4772595469848584</v>
      </c>
      <c r="K11" s="205">
        <v>6.8098011342303311</v>
      </c>
      <c r="L11" s="205">
        <v>7.2726829408203404</v>
      </c>
      <c r="M11" s="205">
        <v>7.2272221509733896</v>
      </c>
      <c r="N11" s="205">
        <v>6.6862509907724021</v>
      </c>
      <c r="O11" s="35">
        <v>5.4429303510033389</v>
      </c>
      <c r="P11" s="35">
        <v>4.9180374090079582</v>
      </c>
      <c r="Q11" s="35">
        <v>4.90102894193768</v>
      </c>
    </row>
    <row r="12" spans="1:17" ht="13.5">
      <c r="A12" s="95" t="s">
        <v>11</v>
      </c>
      <c r="B12" s="203">
        <v>7.3642908154792686</v>
      </c>
      <c r="C12" s="153">
        <v>7.0685500752283303</v>
      </c>
      <c r="D12" s="204">
        <v>7.2534477408398912</v>
      </c>
      <c r="E12" s="204">
        <v>7.0229946492373241</v>
      </c>
      <c r="F12" s="204">
        <v>7.4235702677192261</v>
      </c>
      <c r="G12" s="204">
        <v>6.6241098921006767</v>
      </c>
      <c r="H12" s="204">
        <v>5.3506727594823786</v>
      </c>
      <c r="I12" s="204">
        <v>4.0286512588661623</v>
      </c>
      <c r="J12" s="205">
        <v>3.3162226369259287</v>
      </c>
      <c r="K12" s="205">
        <v>3.8661153052812551</v>
      </c>
      <c r="L12" s="205">
        <v>5.0750777525306461</v>
      </c>
      <c r="M12" s="205">
        <v>6.4832038259830824</v>
      </c>
      <c r="N12" s="35">
        <v>6.8530578047292039</v>
      </c>
      <c r="O12" s="35">
        <v>6.4888825914864583</v>
      </c>
      <c r="P12" s="35">
        <v>5.5418668204715118</v>
      </c>
      <c r="Q12" s="35">
        <v>4.5746481075671568</v>
      </c>
    </row>
    <row r="13" spans="1:17">
      <c r="A13" s="9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</row>
    <row r="14" spans="1:17">
      <c r="A14" s="95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</row>
    <row r="15" spans="1:17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</row>
    <row r="16" spans="1:17"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</row>
    <row r="17" spans="1:17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</row>
    <row r="18" spans="1:17">
      <c r="B18" s="95">
        <v>2023</v>
      </c>
      <c r="C18" s="95"/>
      <c r="D18" s="95"/>
      <c r="E18" s="95"/>
      <c r="F18" s="95" t="s">
        <v>92</v>
      </c>
      <c r="G18" s="95"/>
      <c r="H18" s="95"/>
      <c r="I18" s="95"/>
      <c r="J18" s="95" t="s">
        <v>93</v>
      </c>
      <c r="K18" s="95"/>
      <c r="L18" s="95"/>
      <c r="M18" s="95"/>
      <c r="N18" s="31" t="s">
        <v>415</v>
      </c>
    </row>
    <row r="19" spans="1:17">
      <c r="A19" s="37" t="s">
        <v>94</v>
      </c>
      <c r="B19" s="116" t="s">
        <v>4</v>
      </c>
      <c r="C19" s="116" t="s">
        <v>1</v>
      </c>
      <c r="D19" s="116" t="s">
        <v>2</v>
      </c>
      <c r="E19" s="116" t="s">
        <v>3</v>
      </c>
      <c r="F19" s="116" t="s">
        <v>4</v>
      </c>
      <c r="G19" s="116" t="s">
        <v>1</v>
      </c>
      <c r="H19" s="116" t="s">
        <v>2</v>
      </c>
      <c r="I19" s="116" t="s">
        <v>3</v>
      </c>
      <c r="J19" s="116" t="s">
        <v>4</v>
      </c>
      <c r="K19" s="116" t="s">
        <v>1</v>
      </c>
      <c r="L19" s="116" t="s">
        <v>2</v>
      </c>
      <c r="M19" s="116" t="s">
        <v>3</v>
      </c>
      <c r="N19" s="115" t="s">
        <v>4</v>
      </c>
      <c r="O19" s="31" t="s">
        <v>1</v>
      </c>
      <c r="P19" s="31" t="s">
        <v>2</v>
      </c>
      <c r="Q19" s="31" t="s">
        <v>3</v>
      </c>
    </row>
    <row r="20" spans="1:17">
      <c r="A20" s="37" t="s">
        <v>6</v>
      </c>
      <c r="B20" s="32">
        <v>7.3858119439696557E-2</v>
      </c>
      <c r="C20" s="32">
        <v>7.1781939023995989E-2</v>
      </c>
      <c r="D20" s="32">
        <v>7.456097582235488E-2</v>
      </c>
      <c r="E20" s="32">
        <v>7.4221116746049365E-2</v>
      </c>
      <c r="F20" s="32">
        <v>7.4235702677192261E-2</v>
      </c>
      <c r="G20" s="32">
        <v>6.8832694596486554E-2</v>
      </c>
      <c r="H20" s="32">
        <v>3.0459086550799386E-3</v>
      </c>
      <c r="I20" s="32">
        <v>-2.0309098438862427E-2</v>
      </c>
      <c r="J20" s="32">
        <v>-3.0370924640151412E-2</v>
      </c>
      <c r="K20" s="32">
        <v>-2.6407008117696692E-2</v>
      </c>
      <c r="L20" s="32">
        <v>-2.6974745391796583E-2</v>
      </c>
      <c r="M20" s="32">
        <v>-3.1426564790266107E-2</v>
      </c>
      <c r="N20" s="32">
        <v>-3.9887320292275978E-2</v>
      </c>
      <c r="O20" s="32">
        <v>-5.5037681389966606E-2</v>
      </c>
      <c r="P20" s="32">
        <v>-6.4198180309920416E-2</v>
      </c>
      <c r="Q20" s="32">
        <v>-6.8549958380623208E-2</v>
      </c>
    </row>
    <row r="21" spans="1:17">
      <c r="A21" s="37" t="s">
        <v>7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2.8220648800000001E-2</v>
      </c>
      <c r="I21" s="32">
        <v>3.5999700700000005E-2</v>
      </c>
      <c r="J21" s="32">
        <v>4.0693706410000002E-2</v>
      </c>
      <c r="K21" s="32">
        <v>4.5058012059999999E-2</v>
      </c>
      <c r="L21" s="32">
        <v>4.6988014299999999E-2</v>
      </c>
      <c r="M21" s="32">
        <v>4.9761503149999997E-2</v>
      </c>
      <c r="N21" s="32">
        <v>5.0691658600000002E-2</v>
      </c>
      <c r="O21" s="32">
        <v>5.1945775100000001E-2</v>
      </c>
      <c r="P21" s="32">
        <v>5.3758093300000004E-2</v>
      </c>
      <c r="Q21" s="32">
        <v>5.5226944510000008E-2</v>
      </c>
    </row>
    <row r="22" spans="1:17">
      <c r="A22" s="37" t="s">
        <v>8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1.6400860600000001E-2</v>
      </c>
      <c r="I22" s="32">
        <v>2.1047210400000002E-2</v>
      </c>
      <c r="J22" s="32">
        <v>2.38642983E-2</v>
      </c>
      <c r="K22" s="32">
        <v>2.6517735099999998E-2</v>
      </c>
      <c r="L22" s="32">
        <v>2.7714435399999994E-2</v>
      </c>
      <c r="M22" s="32">
        <v>2.9420397750000001E-2</v>
      </c>
      <c r="N22" s="32">
        <v>3.0008743800000001E-2</v>
      </c>
      <c r="O22" s="32">
        <v>3.0782330399999999E-2</v>
      </c>
      <c r="P22" s="32">
        <v>3.18940032E-2</v>
      </c>
      <c r="Q22" s="32">
        <v>3.2799585989999998E-2</v>
      </c>
    </row>
    <row r="23" spans="1:17">
      <c r="A23" s="37" t="s">
        <v>95</v>
      </c>
      <c r="B23" s="32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1.4062342399999999E-2</v>
      </c>
      <c r="I23" s="32">
        <v>1.8118442700000004E-2</v>
      </c>
      <c r="J23" s="32">
        <v>2.0585515399999997E-2</v>
      </c>
      <c r="K23" s="32">
        <v>2.2929272300000001E-2</v>
      </c>
      <c r="L23" s="32">
        <v>2.3999125100000001E-2</v>
      </c>
      <c r="M23" s="32">
        <v>2.5516885399999998E-2</v>
      </c>
      <c r="N23" s="32">
        <v>2.60494278E-2</v>
      </c>
      <c r="O23" s="32">
        <v>2.6738879399999999E-2</v>
      </c>
      <c r="P23" s="32">
        <v>2.7726457900000005E-2</v>
      </c>
      <c r="Q23" s="32">
        <v>2.8533717299999997E-2</v>
      </c>
    </row>
    <row r="24" spans="1:17">
      <c r="A24" s="37">
        <v>0.3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1.4260185300000004E-2</v>
      </c>
      <c r="I24" s="32">
        <v>1.8440652299999999E-2</v>
      </c>
      <c r="J24" s="32">
        <v>2.0990792200000011E-2</v>
      </c>
      <c r="K24" s="32">
        <v>2.34323543E-2</v>
      </c>
      <c r="L24" s="32">
        <v>2.4558431900000004E-2</v>
      </c>
      <c r="M24" s="32">
        <v>2.6149403099999996E-2</v>
      </c>
      <c r="N24" s="32">
        <v>2.6716000199999996E-2</v>
      </c>
      <c r="O24" s="32">
        <v>2.7439801800000004E-2</v>
      </c>
      <c r="P24" s="32">
        <v>2.8473870500000002E-2</v>
      </c>
      <c r="Q24" s="32">
        <v>2.932180530000001E-2</v>
      </c>
    </row>
    <row r="25" spans="1:17">
      <c r="A25" s="37">
        <v>0.6</v>
      </c>
      <c r="B25" s="32">
        <v>0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1.7146949799999991E-2</v>
      </c>
      <c r="I25" s="32">
        <v>2.2262349800000001E-2</v>
      </c>
      <c r="J25" s="32">
        <v>2.5392745300000002E-2</v>
      </c>
      <c r="K25" s="32">
        <v>2.8415140000000002E-2</v>
      </c>
      <c r="L25" s="32">
        <v>2.9823926899999992E-2</v>
      </c>
      <c r="M25" s="32">
        <v>3.1806055900000005E-2</v>
      </c>
      <c r="N25" s="32">
        <v>3.2522877000000013E-2</v>
      </c>
      <c r="O25" s="32">
        <v>3.3426037500000005E-2</v>
      </c>
      <c r="P25" s="32">
        <v>3.4713098099999992E-2</v>
      </c>
      <c r="Q25" s="32">
        <v>3.5772150799999985E-2</v>
      </c>
    </row>
    <row r="26" spans="1:17">
      <c r="A26" s="37">
        <v>0.9</v>
      </c>
      <c r="B26" s="32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3.0883103600000014E-2</v>
      </c>
      <c r="I26" s="32">
        <v>4.0336618899999996E-2</v>
      </c>
      <c r="J26" s="32">
        <v>4.6149339999999997E-2</v>
      </c>
      <c r="K26" s="32">
        <v>5.183184200000001E-2</v>
      </c>
      <c r="L26" s="32">
        <v>5.4519430000000015E-2</v>
      </c>
      <c r="M26" s="32">
        <v>5.8279469999999979E-2</v>
      </c>
      <c r="N26" s="32">
        <v>5.9668744999999995E-2</v>
      </c>
      <c r="O26" s="32">
        <v>6.1385704999999985E-2</v>
      </c>
      <c r="P26" s="32">
        <v>6.3824775000000014E-2</v>
      </c>
      <c r="Q26" s="32">
        <v>6.5842302000000005E-2</v>
      </c>
    </row>
    <row r="27" spans="1:17">
      <c r="A27" s="37" t="s">
        <v>96</v>
      </c>
      <c r="B27" s="32">
        <v>7.3858119439696557E-2</v>
      </c>
      <c r="C27" s="32">
        <v>7.1781939023995989E-2</v>
      </c>
      <c r="D27" s="32">
        <v>7.456097582235488E-2</v>
      </c>
      <c r="E27" s="32">
        <v>7.4221116746049365E-2</v>
      </c>
      <c r="F27" s="32">
        <v>7.4235702677192261E-2</v>
      </c>
      <c r="G27" s="32">
        <v>6.8832694596486554E-2</v>
      </c>
      <c r="H27" s="32">
        <v>6.1729760455079941E-2</v>
      </c>
      <c r="I27" s="32">
        <v>5.4856255361137585E-2</v>
      </c>
      <c r="J27" s="32">
        <v>5.4772595469848584E-2</v>
      </c>
      <c r="K27" s="32">
        <v>6.8098011342303311E-2</v>
      </c>
      <c r="L27" s="32">
        <v>7.2726829408203394E-2</v>
      </c>
      <c r="M27" s="32">
        <v>7.2272221509733905E-2</v>
      </c>
      <c r="N27" s="32">
        <v>6.6862509907724021E-2</v>
      </c>
      <c r="O27" s="32">
        <v>5.4429303510033389E-2</v>
      </c>
      <c r="P27" s="32">
        <v>4.9180374090079582E-2</v>
      </c>
      <c r="Q27" s="32">
        <v>4.9010289419376803E-2</v>
      </c>
    </row>
    <row r="28" spans="1:17">
      <c r="A28" s="95" t="s">
        <v>11</v>
      </c>
      <c r="B28" s="32">
        <v>7.3858119439696557E-2</v>
      </c>
      <c r="C28" s="32">
        <v>7.1781939023995989E-2</v>
      </c>
      <c r="D28" s="32">
        <v>7.456097582235488E-2</v>
      </c>
      <c r="E28" s="32">
        <v>7.4221116746049365E-2</v>
      </c>
      <c r="F28" s="32">
        <v>7.4235702677192261E-2</v>
      </c>
      <c r="G28" s="32">
        <v>6.6241098921006769E-2</v>
      </c>
      <c r="H28" s="32">
        <v>5.3506727594823784E-2</v>
      </c>
      <c r="I28" s="32">
        <v>4.0286512588661623E-2</v>
      </c>
      <c r="J28" s="32">
        <v>3.3162226369259286E-2</v>
      </c>
      <c r="K28" s="32">
        <v>3.866115305281255E-2</v>
      </c>
      <c r="L28" s="32">
        <v>5.0750777525306462E-2</v>
      </c>
      <c r="M28" s="32">
        <v>6.4832038259830818E-2</v>
      </c>
      <c r="N28" s="32">
        <v>6.853057804729204E-2</v>
      </c>
      <c r="O28" s="32">
        <v>6.4888825914864584E-2</v>
      </c>
      <c r="P28" s="32">
        <v>5.5418668204715117E-2</v>
      </c>
      <c r="Q28" s="32">
        <v>4.5746481075671565E-2</v>
      </c>
    </row>
    <row r="29" spans="1:17">
      <c r="B29" s="114"/>
      <c r="C29" s="114"/>
      <c r="D29" s="114"/>
      <c r="E29" s="114"/>
      <c r="F29" s="114"/>
    </row>
    <row r="30" spans="1:17">
      <c r="B30" s="114"/>
      <c r="C30" s="114"/>
      <c r="D30" s="114"/>
      <c r="E30" s="114"/>
      <c r="F30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  <pageSetUpPr fitToPage="1"/>
  </sheetPr>
  <dimension ref="A1:BW67"/>
  <sheetViews>
    <sheetView zoomScale="80" zoomScaleNormal="80" workbookViewId="0">
      <pane xSplit="17" ySplit="2" topLeftCell="R15" activePane="bottomRight" state="frozen"/>
      <selection pane="topRight" activeCell="R1" sqref="R1"/>
      <selection pane="bottomLeft" activeCell="A3" sqref="A3"/>
      <selection pane="bottomRight" activeCell="AP59" sqref="AP59:AQ59"/>
    </sheetView>
  </sheetViews>
  <sheetFormatPr defaultColWidth="7.42578125" defaultRowHeight="12.6" customHeight="1"/>
  <cols>
    <col min="1" max="1" width="52.42578125" style="74" customWidth="1"/>
    <col min="2" max="10" width="7.42578125" style="74" hidden="1" customWidth="1"/>
    <col min="11" max="11" width="7.42578125" style="15" hidden="1" customWidth="1"/>
    <col min="12" max="14" width="7.42578125" style="74" hidden="1" customWidth="1"/>
    <col min="15" max="15" width="7.42578125" style="15" hidden="1" customWidth="1"/>
    <col min="16" max="17" width="7.42578125" style="74" hidden="1" customWidth="1"/>
    <col min="18" max="18" width="8" style="74" bestFit="1" customWidth="1"/>
    <col min="19" max="23" width="8" style="74" customWidth="1"/>
    <col min="24" max="24" width="8.42578125" style="74" customWidth="1"/>
    <col min="25" max="36" width="8" style="74" customWidth="1"/>
    <col min="37" max="44" width="7.42578125" style="74"/>
    <col min="45" max="47" width="7.42578125" style="74" bestFit="1" customWidth="1"/>
    <col min="48" max="74" width="7.42578125" style="74" customWidth="1"/>
    <col min="75" max="16384" width="7.42578125" style="74"/>
  </cols>
  <sheetData>
    <row r="1" spans="1:75" s="71" customFormat="1" ht="12.6" customHeight="1">
      <c r="B1" s="72">
        <v>2014</v>
      </c>
      <c r="C1" s="72"/>
      <c r="D1" s="72"/>
      <c r="E1" s="72"/>
      <c r="F1" s="72">
        <v>2015</v>
      </c>
      <c r="G1" s="72"/>
      <c r="H1" s="72"/>
      <c r="I1" s="72"/>
      <c r="J1" s="72">
        <v>2016</v>
      </c>
      <c r="K1" s="73"/>
      <c r="L1" s="72"/>
      <c r="M1" s="72"/>
      <c r="N1" s="72">
        <v>2017</v>
      </c>
      <c r="O1" s="73"/>
      <c r="P1" s="72"/>
      <c r="Q1" s="72"/>
      <c r="R1" s="72">
        <v>2018</v>
      </c>
      <c r="S1" s="72"/>
      <c r="T1" s="72"/>
      <c r="U1" s="72"/>
      <c r="V1" s="72">
        <v>2019</v>
      </c>
      <c r="W1" s="72"/>
      <c r="X1" s="72"/>
      <c r="Y1" s="72"/>
      <c r="Z1" s="72">
        <v>2020</v>
      </c>
      <c r="AA1" s="72"/>
      <c r="AB1" s="72"/>
      <c r="AC1" s="72"/>
      <c r="AD1" s="72">
        <v>2021</v>
      </c>
      <c r="AE1" s="72"/>
      <c r="AF1" s="72"/>
      <c r="AG1" s="72"/>
      <c r="AH1" s="254">
        <v>2022</v>
      </c>
      <c r="AI1" s="254"/>
      <c r="AJ1" s="254"/>
      <c r="AK1" s="254"/>
      <c r="AL1" s="254">
        <v>2023</v>
      </c>
      <c r="AM1" s="254"/>
      <c r="AN1" s="254"/>
      <c r="AO1" s="254"/>
      <c r="AP1" s="254">
        <v>2024</v>
      </c>
      <c r="AQ1" s="254"/>
    </row>
    <row r="2" spans="1:75" s="71" customFormat="1" ht="12.6" customHeight="1">
      <c r="B2" s="75" t="s">
        <v>4</v>
      </c>
      <c r="C2" s="75" t="s">
        <v>1</v>
      </c>
      <c r="D2" s="75" t="s">
        <v>2</v>
      </c>
      <c r="E2" s="75" t="s">
        <v>3</v>
      </c>
      <c r="F2" s="75" t="s">
        <v>4</v>
      </c>
      <c r="G2" s="75" t="s">
        <v>1</v>
      </c>
      <c r="H2" s="75" t="s">
        <v>2</v>
      </c>
      <c r="I2" s="75" t="s">
        <v>3</v>
      </c>
      <c r="J2" s="75" t="s">
        <v>4</v>
      </c>
      <c r="K2" s="73" t="s">
        <v>1</v>
      </c>
      <c r="L2" s="75" t="s">
        <v>2</v>
      </c>
      <c r="M2" s="75" t="s">
        <v>3</v>
      </c>
      <c r="N2" s="75" t="s">
        <v>4</v>
      </c>
      <c r="O2" s="73" t="s">
        <v>1</v>
      </c>
      <c r="P2" s="75" t="s">
        <v>2</v>
      </c>
      <c r="Q2" s="75" t="s">
        <v>3</v>
      </c>
      <c r="R2" s="75" t="s">
        <v>4</v>
      </c>
      <c r="S2" s="73" t="s">
        <v>1</v>
      </c>
      <c r="T2" s="75" t="s">
        <v>2</v>
      </c>
      <c r="U2" s="75" t="s">
        <v>3</v>
      </c>
      <c r="V2" s="75" t="s">
        <v>4</v>
      </c>
      <c r="W2" s="73" t="s">
        <v>1</v>
      </c>
      <c r="X2" s="75" t="s">
        <v>2</v>
      </c>
      <c r="Y2" s="75" t="s">
        <v>3</v>
      </c>
      <c r="Z2" s="75" t="s">
        <v>4</v>
      </c>
      <c r="AA2" s="73" t="s">
        <v>1</v>
      </c>
      <c r="AB2" s="75" t="s">
        <v>2</v>
      </c>
      <c r="AC2" s="73" t="s">
        <v>3</v>
      </c>
      <c r="AD2" s="75" t="s">
        <v>4</v>
      </c>
      <c r="AE2" s="73" t="s">
        <v>1</v>
      </c>
      <c r="AF2" s="75" t="s">
        <v>2</v>
      </c>
      <c r="AG2" s="73" t="s">
        <v>3</v>
      </c>
      <c r="AH2" s="252" t="s">
        <v>4</v>
      </c>
      <c r="AI2" s="253" t="s">
        <v>1</v>
      </c>
      <c r="AJ2" s="253" t="s">
        <v>2</v>
      </c>
      <c r="AK2" s="253" t="s">
        <v>3</v>
      </c>
      <c r="AL2" s="252" t="s">
        <v>4</v>
      </c>
      <c r="AM2" s="252" t="s">
        <v>1</v>
      </c>
      <c r="AN2" s="252" t="s">
        <v>2</v>
      </c>
      <c r="AO2" s="253" t="s">
        <v>3</v>
      </c>
      <c r="AP2" s="253" t="s">
        <v>4</v>
      </c>
      <c r="AQ2" s="253" t="s">
        <v>1</v>
      </c>
    </row>
    <row r="3" spans="1:75" ht="12.6" customHeight="1">
      <c r="A3" s="76" t="s">
        <v>97</v>
      </c>
      <c r="B3" s="79"/>
      <c r="C3" s="79"/>
      <c r="D3" s="79"/>
      <c r="E3" s="79"/>
      <c r="F3" s="79"/>
      <c r="G3" s="79"/>
      <c r="H3" s="79"/>
      <c r="I3" s="79"/>
      <c r="J3" s="79"/>
      <c r="K3" s="80"/>
      <c r="L3" s="80"/>
      <c r="M3" s="80"/>
      <c r="N3" s="79"/>
      <c r="O3" s="80"/>
      <c r="P3" s="80"/>
      <c r="Q3" s="80"/>
      <c r="R3" s="80"/>
      <c r="S3" s="80"/>
      <c r="T3" s="80"/>
      <c r="U3" s="80"/>
      <c r="V3" s="79"/>
      <c r="W3" s="79"/>
      <c r="X3" s="79"/>
      <c r="Y3" s="79"/>
      <c r="AA3" s="49"/>
      <c r="AC3" s="49"/>
      <c r="AE3" s="49"/>
      <c r="AG3" s="49"/>
      <c r="AI3" s="49"/>
      <c r="AJ3" s="49"/>
    </row>
    <row r="4" spans="1:75" s="77" customFormat="1" ht="12.6" customHeight="1">
      <c r="A4" s="81" t="s">
        <v>98</v>
      </c>
      <c r="B4" s="88">
        <v>1.6043937035114864E-2</v>
      </c>
      <c r="C4" s="88">
        <v>-6.2441004366653452E-3</v>
      </c>
      <c r="D4" s="88">
        <v>1.623997175014491E-2</v>
      </c>
      <c r="E4" s="88">
        <v>1.2628852303504079E-2</v>
      </c>
      <c r="F4" s="88">
        <v>4.2180783145350231E-2</v>
      </c>
      <c r="G4" s="88">
        <v>3.6271284120081626E-2</v>
      </c>
      <c r="H4" s="88">
        <v>1.0862779113795851E-2</v>
      </c>
      <c r="I4" s="88">
        <v>2.961545412644373E-2</v>
      </c>
      <c r="J4" s="88">
        <v>4.8551138582549447E-2</v>
      </c>
      <c r="K4" s="88">
        <v>6.0726081951291588E-2</v>
      </c>
      <c r="L4" s="88">
        <v>5.2913774712209038E-2</v>
      </c>
      <c r="M4" s="88">
        <v>6.6631941433106689E-2</v>
      </c>
      <c r="N4" s="88">
        <v>3.3264053507589431E-2</v>
      </c>
      <c r="O4" s="88">
        <v>6.0164162507632124E-2</v>
      </c>
      <c r="P4" s="88">
        <v>4.6584373787627698E-2</v>
      </c>
      <c r="Q4" s="88">
        <v>6.6239868659559331E-2</v>
      </c>
      <c r="R4" s="88">
        <v>-1.554153416578985E-2</v>
      </c>
      <c r="S4" s="88">
        <v>1.5819122678451869E-2</v>
      </c>
      <c r="T4" s="88">
        <v>1.2566182281916083E-2</v>
      </c>
      <c r="U4" s="88">
        <v>-7.7280338491900746E-3</v>
      </c>
      <c r="V4" s="88">
        <v>2.2232496653231459E-2</v>
      </c>
      <c r="W4" s="88">
        <v>-5.8692003738953114E-2</v>
      </c>
      <c r="X4" s="88">
        <v>-1.7548852341251475E-2</v>
      </c>
      <c r="Y4" s="88">
        <v>-1.8832272983513865E-2</v>
      </c>
      <c r="Z4" s="88">
        <v>-4.9958329041378535E-3</v>
      </c>
      <c r="AA4" s="88">
        <v>-1.6160094487418508E-3</v>
      </c>
      <c r="AB4" s="88">
        <v>7.7291343838208348E-3</v>
      </c>
      <c r="AC4" s="88">
        <v>1.2264891642144171E-3</v>
      </c>
      <c r="AD4" s="88">
        <v>-9.1242335690859822E-3</v>
      </c>
      <c r="AE4" s="88">
        <v>2.5477922979444401E-4</v>
      </c>
      <c r="AF4" s="88">
        <v>-1.3663873457192111E-2</v>
      </c>
      <c r="AG4" s="88">
        <v>-1.4080086493900468E-2</v>
      </c>
      <c r="AH4" s="88">
        <v>9.4946146686167854E-3</v>
      </c>
      <c r="AI4" s="88">
        <v>2.2816001145036235E-3</v>
      </c>
      <c r="AJ4" s="88">
        <v>2.7926071831592125E-3</v>
      </c>
      <c r="AK4" s="88">
        <v>2.9648494293617045E-3</v>
      </c>
      <c r="AL4" s="88">
        <v>6.8817850763485122E-2</v>
      </c>
      <c r="AM4" s="88">
        <v>6.7505827243030669E-2</v>
      </c>
      <c r="AN4" s="88">
        <v>6.8646864996865675E-2</v>
      </c>
      <c r="AO4" s="88">
        <v>7.645303396333647E-2</v>
      </c>
      <c r="AP4" s="88">
        <v>1.1461267605633818E-2</v>
      </c>
      <c r="AQ4" s="88">
        <v>1.1177117711771212E-2</v>
      </c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</row>
    <row r="5" spans="1:75" s="77" customFormat="1" ht="12.6" customHeight="1">
      <c r="A5" s="107" t="s">
        <v>99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>
        <v>2.4356441206491299E-2</v>
      </c>
      <c r="AA5" s="88">
        <v>1.7685829332099477E-2</v>
      </c>
      <c r="AB5" s="88">
        <v>1.2576131270606009E-2</v>
      </c>
      <c r="AC5" s="88">
        <v>-2.8594785802930678E-2</v>
      </c>
      <c r="AD5" s="88">
        <v>-5.4786340471787293E-2</v>
      </c>
      <c r="AE5" s="88">
        <v>-3.722272743755671E-2</v>
      </c>
      <c r="AF5" s="88">
        <v>-2.0608602142535647E-2</v>
      </c>
      <c r="AG5" s="88">
        <v>1.8639473054273903E-3</v>
      </c>
      <c r="AH5" s="88">
        <v>3.6030431396386939E-2</v>
      </c>
      <c r="AI5" s="88">
        <v>2.6192731648797454E-2</v>
      </c>
      <c r="AJ5" s="88">
        <v>2.3486760108818328E-2</v>
      </c>
      <c r="AK5" s="88">
        <v>1.3329944028964221E-2</v>
      </c>
      <c r="AL5" s="88">
        <v>5.7989483999015976E-2</v>
      </c>
      <c r="AM5" s="88">
        <v>5.3323149163329052E-2</v>
      </c>
      <c r="AN5" s="88">
        <v>6.6532613597514514E-2</v>
      </c>
      <c r="AO5" s="88">
        <v>7.934252285538354E-2</v>
      </c>
      <c r="AP5" s="88">
        <v>3.3191021126760499E-2</v>
      </c>
      <c r="AQ5" s="88">
        <v>2.9834983498349815E-2</v>
      </c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</row>
    <row r="6" spans="1:75" s="77" customFormat="1" ht="12.6" customHeight="1">
      <c r="A6" s="107" t="s">
        <v>100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>
        <v>-1.1562052271301354E-2</v>
      </c>
      <c r="AA6" s="88">
        <v>-6.8683927923251543E-3</v>
      </c>
      <c r="AB6" s="88">
        <v>-3.1825847462790941E-3</v>
      </c>
      <c r="AC6" s="88">
        <v>-1.3643812538049302E-3</v>
      </c>
      <c r="AD6" s="88">
        <v>4.0515549783305362E-4</v>
      </c>
      <c r="AE6" s="88">
        <v>-2.1003980866597885E-4</v>
      </c>
      <c r="AF6" s="88">
        <v>1.9628126081407422E-3</v>
      </c>
      <c r="AG6" s="88">
        <v>-6.7081491363960683E-4</v>
      </c>
      <c r="AH6" s="88">
        <v>-1.0979617423019206E-3</v>
      </c>
      <c r="AI6" s="88">
        <v>1.6615284366660575E-3</v>
      </c>
      <c r="AJ6" s="88">
        <v>2.7124411545982989E-3</v>
      </c>
      <c r="AK6" s="88">
        <v>1.4890766204517596E-3</v>
      </c>
      <c r="AL6" s="88">
        <v>1.0274199762620826E-3</v>
      </c>
      <c r="AM6" s="88">
        <v>3.3117342495328348E-4</v>
      </c>
      <c r="AN6" s="88">
        <v>-3.1690258407981861E-3</v>
      </c>
      <c r="AO6" s="88">
        <v>-1.7052721330112262E-3</v>
      </c>
      <c r="AP6" s="88">
        <v>1.4568661971830984E-3</v>
      </c>
      <c r="AQ6" s="88">
        <v>8.8008800880088093E-5</v>
      </c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</row>
    <row r="7" spans="1:75" s="77" customFormat="1" ht="12.6" customHeight="1">
      <c r="A7" s="107" t="s">
        <v>101</v>
      </c>
      <c r="B7" s="88">
        <v>1.4206019719771666E-3</v>
      </c>
      <c r="C7" s="88">
        <v>6.5252489596203033E-3</v>
      </c>
      <c r="D7" s="88">
        <v>-6.0157622789483636E-3</v>
      </c>
      <c r="E7" s="88">
        <v>-1.1803677766093075E-4</v>
      </c>
      <c r="F7" s="88">
        <v>-1.069376463077251E-2</v>
      </c>
      <c r="G7" s="88">
        <v>-2.1480588882485507E-3</v>
      </c>
      <c r="H7" s="88">
        <v>-1.2714967615267872E-3</v>
      </c>
      <c r="I7" s="88">
        <v>5.049176400888449E-3</v>
      </c>
      <c r="J7" s="88">
        <v>2.8050679902781334E-2</v>
      </c>
      <c r="K7" s="88">
        <v>1.7482915228084352E-2</v>
      </c>
      <c r="L7" s="88">
        <v>2.2178558876664537E-2</v>
      </c>
      <c r="M7" s="88">
        <v>5.4694839459843939E-3</v>
      </c>
      <c r="N7" s="88">
        <v>-1.3739606200422692E-2</v>
      </c>
      <c r="O7" s="88">
        <v>-5.0523273355268804E-5</v>
      </c>
      <c r="P7" s="88">
        <v>-3.269592545330739E-5</v>
      </c>
      <c r="Q7" s="88">
        <v>-3.2450475899739642E-3</v>
      </c>
      <c r="R7" s="88">
        <v>3.5640360305006879E-3</v>
      </c>
      <c r="S7" s="88">
        <v>-1.2444082777720331E-2</v>
      </c>
      <c r="T7" s="88">
        <v>-1.2309729582285177E-2</v>
      </c>
      <c r="U7" s="88">
        <v>-5.2197562591640252E-3</v>
      </c>
      <c r="V7" s="88">
        <v>1.4694191292994069E-2</v>
      </c>
      <c r="W7" s="88">
        <v>1.1954204905959659E-2</v>
      </c>
      <c r="X7" s="88">
        <v>1.5741885572586045E-2</v>
      </c>
      <c r="Y7" s="88">
        <v>7.4697714016175604E-3</v>
      </c>
      <c r="Z7" s="88">
        <v>-3.3208008315463215E-2</v>
      </c>
      <c r="AA7" s="88">
        <v>-2.2301588644959378E-2</v>
      </c>
      <c r="AB7" s="88">
        <v>-1.5920423194715125E-2</v>
      </c>
      <c r="AC7" s="88">
        <v>-6.1225963861016048E-3</v>
      </c>
      <c r="AD7" s="88">
        <v>8.702608335568511E-3</v>
      </c>
      <c r="AE7" s="88">
        <v>8.2909211470057337E-3</v>
      </c>
      <c r="AF7" s="88">
        <v>-8.0093917327448967E-4</v>
      </c>
      <c r="AG7" s="88">
        <v>3.4234046011719626E-3</v>
      </c>
      <c r="AH7" s="88">
        <v>1.5562372965066587E-3</v>
      </c>
      <c r="AI7" s="88">
        <v>-1.2848713810319269E-3</v>
      </c>
      <c r="AJ7" s="88">
        <v>-1.0736589048660308E-2</v>
      </c>
      <c r="AK7" s="88">
        <v>-1.6531411249322937E-2</v>
      </c>
      <c r="AL7" s="88">
        <v>-8.1092790983542939E-3</v>
      </c>
      <c r="AM7" s="88">
        <v>-1.0498432445788557E-2</v>
      </c>
      <c r="AN7" s="88">
        <v>2.7152330026367012E-3</v>
      </c>
      <c r="AO7" s="88">
        <v>-5.3526597508407915E-3</v>
      </c>
      <c r="AP7" s="88">
        <v>-6.7957746478873229E-3</v>
      </c>
      <c r="AQ7" s="88">
        <v>2.6842684268426819E-3</v>
      </c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</row>
    <row r="8" spans="1:75" s="77" customFormat="1" ht="12.6" customHeight="1">
      <c r="A8" s="107" t="s">
        <v>102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>
        <v>4.5599265841987499E-3</v>
      </c>
      <c r="AA8" s="88">
        <v>5.0069492637917932E-3</v>
      </c>
      <c r="AB8" s="88">
        <v>5.2454058756420223E-3</v>
      </c>
      <c r="AC8" s="88">
        <v>3.7826520494798083E-3</v>
      </c>
      <c r="AD8" s="88">
        <v>1.2474177807266448E-2</v>
      </c>
      <c r="AE8" s="88">
        <v>-9.3576031349618539E-4</v>
      </c>
      <c r="AF8" s="88">
        <v>-3.9093459647921653E-3</v>
      </c>
      <c r="AG8" s="88">
        <v>-9.8312797434039288E-3</v>
      </c>
      <c r="AH8" s="88">
        <v>-2.9577056778679032E-2</v>
      </c>
      <c r="AI8" s="88">
        <v>-1.2817168781909912E-2</v>
      </c>
      <c r="AJ8" s="88">
        <v>-6.0440469886102934E-3</v>
      </c>
      <c r="AK8" s="88">
        <v>-8.0583087054441011E-4</v>
      </c>
      <c r="AL8" s="88">
        <v>-6.6415362751227492E-3</v>
      </c>
      <c r="AM8" s="88">
        <v>-7.7875078565610408E-3</v>
      </c>
      <c r="AN8" s="88">
        <v>1.0571256996756695E-3</v>
      </c>
      <c r="AO8" s="88">
        <v>4.6894983657808711E-3</v>
      </c>
      <c r="AP8" s="88">
        <v>1.7165492957746473E-3</v>
      </c>
      <c r="AQ8" s="88">
        <v>-8.80088008800877E-5</v>
      </c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</row>
    <row r="9" spans="1:75" ht="12.6" customHeight="1">
      <c r="A9" s="107" t="s">
        <v>103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>
        <v>1.0857391678918278E-2</v>
      </c>
      <c r="AA9" s="88">
        <v>4.8611933926512437E-3</v>
      </c>
      <c r="AB9" s="88">
        <v>9.010605178566878E-3</v>
      </c>
      <c r="AC9" s="88">
        <v>3.3504494625491682E-2</v>
      </c>
      <c r="AD9" s="88">
        <v>2.4080635825910177E-2</v>
      </c>
      <c r="AE9" s="88">
        <v>3.033238564250754E-2</v>
      </c>
      <c r="AF9" s="88">
        <v>9.6922012152694161E-3</v>
      </c>
      <c r="AG9" s="88">
        <v>-8.8653437434564261E-3</v>
      </c>
      <c r="AH9" s="88">
        <v>2.5829644967041987E-3</v>
      </c>
      <c r="AI9" s="88">
        <v>-1.1470619808017923E-2</v>
      </c>
      <c r="AJ9" s="88">
        <v>-6.6259580429869312E-3</v>
      </c>
      <c r="AK9" s="88">
        <v>5.5780981251128499E-3</v>
      </c>
      <c r="AL9" s="88">
        <v>2.4598805200890281E-2</v>
      </c>
      <c r="AM9" s="88">
        <v>3.2090470003203732E-2</v>
      </c>
      <c r="AN9" s="88">
        <v>1.5109185378371364E-3</v>
      </c>
      <c r="AO9" s="88">
        <v>-6.1579271469847671E-4</v>
      </c>
      <c r="AP9" s="88">
        <v>-1.814700704225353E-2</v>
      </c>
      <c r="AQ9" s="88">
        <v>-2.1298129812981289E-2</v>
      </c>
    </row>
    <row r="10" spans="1:75" ht="12.6" customHeight="1">
      <c r="A10" s="81"/>
      <c r="B10" s="79"/>
      <c r="C10" s="79"/>
      <c r="D10" s="79"/>
      <c r="E10" s="79"/>
      <c r="F10" s="79"/>
      <c r="G10" s="79"/>
      <c r="H10" s="79"/>
      <c r="I10" s="79"/>
      <c r="J10" s="79"/>
      <c r="K10" s="80"/>
      <c r="L10" s="80"/>
      <c r="M10" s="80"/>
      <c r="N10" s="79"/>
      <c r="O10" s="80"/>
      <c r="P10" s="80"/>
      <c r="Q10" s="80"/>
      <c r="R10" s="80"/>
      <c r="S10" s="80"/>
      <c r="T10" s="80"/>
      <c r="U10" s="80"/>
      <c r="V10" s="79"/>
      <c r="W10" s="79"/>
      <c r="X10" s="79"/>
      <c r="Y10" s="79"/>
      <c r="AA10" s="49"/>
      <c r="AC10" s="49"/>
      <c r="AE10" s="49"/>
      <c r="AG10" s="49"/>
      <c r="AI10" s="49"/>
      <c r="AJ10" s="49"/>
    </row>
    <row r="11" spans="1:75" ht="12.6" customHeight="1">
      <c r="A11" s="76" t="s">
        <v>104</v>
      </c>
      <c r="B11" s="77"/>
      <c r="C11" s="77"/>
      <c r="D11" s="77"/>
      <c r="E11" s="77"/>
      <c r="F11" s="77"/>
      <c r="G11" s="77"/>
      <c r="H11" s="77"/>
      <c r="I11" s="77"/>
      <c r="J11" s="77"/>
      <c r="K11" s="82"/>
      <c r="L11" s="77"/>
      <c r="M11" s="77"/>
      <c r="N11" s="77"/>
      <c r="O11" s="82"/>
      <c r="P11" s="77"/>
      <c r="Q11" s="77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75" ht="12.6" customHeight="1">
      <c r="A12" s="281" t="s">
        <v>105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>
        <v>-4.262398378000698E-2</v>
      </c>
      <c r="S12" s="88">
        <v>3.0297677400335621E-2</v>
      </c>
      <c r="T12" s="88">
        <v>6.7469885290416531E-3</v>
      </c>
      <c r="U12" s="88">
        <v>5.9184616132639256E-3</v>
      </c>
      <c r="V12" s="88">
        <v>1.88741106654573E-2</v>
      </c>
      <c r="W12" s="88">
        <v>-5.3565447243552611E-2</v>
      </c>
      <c r="X12" s="88">
        <v>1.1664152362097946E-2</v>
      </c>
      <c r="Y12" s="88">
        <v>1.3253595859580525E-2</v>
      </c>
      <c r="Z12" s="88">
        <v>3.9270510051820251E-2</v>
      </c>
      <c r="AA12" s="88">
        <v>2.5192522023511632E-2</v>
      </c>
      <c r="AB12" s="88">
        <v>3.6517673180231691E-2</v>
      </c>
      <c r="AC12" s="88">
        <v>9.4849597563317012E-2</v>
      </c>
      <c r="AD12" s="88">
        <v>8.906057554913871E-2</v>
      </c>
      <c r="AE12" s="88">
        <v>7.2985465864675803E-2</v>
      </c>
      <c r="AF12" s="88">
        <v>1.4096076607138741E-2</v>
      </c>
      <c r="AG12" s="88">
        <v>-4.3455149501661183E-2</v>
      </c>
      <c r="AH12" s="88">
        <v>-5.984438690356475E-2</v>
      </c>
      <c r="AI12" s="88">
        <v>-5.6214956991369913E-2</v>
      </c>
      <c r="AJ12" s="88">
        <v>-3.0056925231930043E-2</v>
      </c>
      <c r="AK12" s="88">
        <v>1.136939222643818E-2</v>
      </c>
      <c r="AL12" s="88">
        <v>4.2731491178061631E-2</v>
      </c>
      <c r="AM12" s="88">
        <v>5.9847578767340925E-2</v>
      </c>
      <c r="AN12" s="88">
        <v>6.2507281365817846E-3</v>
      </c>
      <c r="AO12" s="88">
        <v>9.8508106997985401E-3</v>
      </c>
      <c r="AP12" s="88">
        <v>-4.0078068020576008E-2</v>
      </c>
      <c r="AQ12" s="88">
        <v>-5.309898544956948E-2</v>
      </c>
    </row>
    <row r="13" spans="1:75" ht="12.6" customHeight="1">
      <c r="A13" s="178" t="s">
        <v>106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>
        <v>-1.4841200549191838E-2</v>
      </c>
      <c r="S13" s="88">
        <v>-1.8322028782735013E-2</v>
      </c>
      <c r="T13" s="88">
        <v>1.0276790622967531E-2</v>
      </c>
      <c r="U13" s="88">
        <v>7.6676228910390349E-3</v>
      </c>
      <c r="V13" s="88">
        <v>-0.30977196363367004</v>
      </c>
      <c r="W13" s="88">
        <v>-0.31358540825259423</v>
      </c>
      <c r="X13" s="88">
        <v>-0.27601591388229246</v>
      </c>
      <c r="Y13" s="88">
        <v>-0.30406175344299857</v>
      </c>
      <c r="Z13" s="88">
        <v>0.26433522594547176</v>
      </c>
      <c r="AA13" s="88">
        <v>0.26878701827504581</v>
      </c>
      <c r="AB13" s="88">
        <v>0.28685283796370342</v>
      </c>
      <c r="AC13" s="88">
        <v>0.28804186438676854</v>
      </c>
      <c r="AD13" s="88">
        <v>2.9053832445338438E-2</v>
      </c>
      <c r="AE13" s="88">
        <v>2.9830084021812923E-2</v>
      </c>
      <c r="AF13" s="88">
        <v>-1.2066305112437337E-2</v>
      </c>
      <c r="AG13" s="88">
        <v>-9.5975164751374974E-3</v>
      </c>
      <c r="AH13" s="88">
        <v>-5.2755556444760376E-4</v>
      </c>
      <c r="AI13" s="88">
        <v>-1.9282175221314226E-2</v>
      </c>
      <c r="AJ13" s="88">
        <v>-1.6771014674358084E-3</v>
      </c>
      <c r="AK13" s="88">
        <v>1.2823461890598022E-2</v>
      </c>
      <c r="AL13" s="88">
        <v>3.8177437835379836E-2</v>
      </c>
      <c r="AM13" s="88">
        <v>5.2232295043132072E-2</v>
      </c>
      <c r="AN13" s="88">
        <v>4.0384617602853251E-2</v>
      </c>
      <c r="AO13" s="88">
        <v>4.2627283690940182E-2</v>
      </c>
      <c r="AP13" s="88">
        <v>1.5003496304443757E-2</v>
      </c>
      <c r="AQ13" s="88">
        <v>9.2198156254940742E-3</v>
      </c>
    </row>
    <row r="14" spans="1:75" ht="12.6" customHeight="1">
      <c r="A14" s="178" t="s">
        <v>107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>
        <v>3.8131864171506722E-4</v>
      </c>
      <c r="S14" s="88">
        <v>3.73623391178005E-2</v>
      </c>
      <c r="T14" s="88">
        <v>2.1913040145360312E-2</v>
      </c>
      <c r="U14" s="88">
        <v>2.6608158700831691E-3</v>
      </c>
      <c r="V14" s="88">
        <v>-0.32058908888670307</v>
      </c>
      <c r="W14" s="88">
        <v>-0.3118209368048987</v>
      </c>
      <c r="X14" s="88">
        <v>-0.33571914662757996</v>
      </c>
      <c r="Y14" s="88">
        <v>-0.32279297056730177</v>
      </c>
      <c r="Z14" s="88">
        <v>0.37099965198819623</v>
      </c>
      <c r="AA14" s="88">
        <v>0.34818563214047055</v>
      </c>
      <c r="AB14" s="88">
        <v>0.3546584376852227</v>
      </c>
      <c r="AC14" s="88">
        <v>0.3797502018444468</v>
      </c>
      <c r="AD14" s="88">
        <v>3.9452891163093626E-2</v>
      </c>
      <c r="AE14" s="88">
        <v>3.542724740796218E-2</v>
      </c>
      <c r="AF14" s="88">
        <v>2.6937302865960154E-2</v>
      </c>
      <c r="AG14" s="88">
        <v>2.8345950656282305E-2</v>
      </c>
      <c r="AH14" s="88">
        <v>-1.8468656776140575E-2</v>
      </c>
      <c r="AI14" s="88">
        <v>8.6311727772331211E-3</v>
      </c>
      <c r="AJ14" s="88">
        <v>9.4539742493879968E-3</v>
      </c>
      <c r="AK14" s="88">
        <v>-1.6871717553600927E-2</v>
      </c>
      <c r="AL14" s="88">
        <v>-4.6109510086455335E-2</v>
      </c>
      <c r="AM14" s="88">
        <v>-4.7307205629994332E-2</v>
      </c>
      <c r="AN14" s="88">
        <v>-7.4044425270982109E-2</v>
      </c>
      <c r="AO14" s="88">
        <v>-5.3964458985693811E-2</v>
      </c>
      <c r="AP14" s="88">
        <v>1.9870395055548839E-2</v>
      </c>
      <c r="AQ14" s="88">
        <v>1.0627429387617158E-2</v>
      </c>
    </row>
    <row r="15" spans="1:75" ht="12.6" customHeight="1">
      <c r="A15" s="178" t="s">
        <v>108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>
        <v>-7.6147472659569772E-4</v>
      </c>
      <c r="S15" s="88">
        <v>5.5707764693771035E-3</v>
      </c>
      <c r="T15" s="88">
        <v>2.1332125990099291E-3</v>
      </c>
      <c r="U15" s="88">
        <v>4.6178343949044602E-3</v>
      </c>
      <c r="V15" s="88">
        <v>-2.4034952866331758E-2</v>
      </c>
      <c r="W15" s="88">
        <v>-2.4255237493996367E-2</v>
      </c>
      <c r="X15" s="88">
        <v>-2.617295877333663E-2</v>
      </c>
      <c r="Y15" s="88">
        <v>-2.3472930303824913E-2</v>
      </c>
      <c r="Z15" s="88">
        <v>4.854168752353847E-2</v>
      </c>
      <c r="AA15" s="88">
        <v>4.5070368464178723E-2</v>
      </c>
      <c r="AB15" s="88">
        <v>4.4599260520646153E-2</v>
      </c>
      <c r="AC15" s="88">
        <v>3.6669501035757175E-2</v>
      </c>
      <c r="AD15" s="88">
        <v>-1.0841718252939787E-2</v>
      </c>
      <c r="AE15" s="88">
        <v>-6.0125915697334222E-3</v>
      </c>
      <c r="AF15" s="88">
        <v>-4.0028137693162982E-3</v>
      </c>
      <c r="AG15" s="88">
        <v>-7.1325091225968107E-3</v>
      </c>
      <c r="AH15" s="88">
        <v>4.6595476500611317E-3</v>
      </c>
      <c r="AI15" s="88">
        <v>1.1092703856107857E-2</v>
      </c>
      <c r="AJ15" s="88">
        <v>4.499867980004563E-3</v>
      </c>
      <c r="AK15" s="88">
        <v>1.9961145855633852E-2</v>
      </c>
      <c r="AL15" s="88">
        <v>4.2606047505070891E-3</v>
      </c>
      <c r="AM15" s="88">
        <v>-4.7505965690777842E-3</v>
      </c>
      <c r="AN15" s="88">
        <v>-7.5345554877563475E-3</v>
      </c>
      <c r="AO15" s="88">
        <v>-6.8254997156417078E-3</v>
      </c>
      <c r="AP15" s="88">
        <v>1.7411703543458927E-3</v>
      </c>
      <c r="AQ15" s="88">
        <v>8.4903860307145463E-3</v>
      </c>
    </row>
    <row r="16" spans="1:75" ht="12.6" customHeight="1">
      <c r="A16" s="178" t="s">
        <v>109</v>
      </c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>
        <v>3.7341325524051596E-3</v>
      </c>
      <c r="S16" s="88">
        <v>3.954058056802663E-4</v>
      </c>
      <c r="T16" s="88">
        <v>-3.3094140432703084E-3</v>
      </c>
      <c r="U16" s="88">
        <v>-1.0064666699081089E-3</v>
      </c>
      <c r="V16" s="88">
        <v>-8.1648166565271296E-2</v>
      </c>
      <c r="W16" s="88">
        <v>-7.8939091671899136E-2</v>
      </c>
      <c r="X16" s="88">
        <v>-8.3318263369041218E-2</v>
      </c>
      <c r="Y16" s="88">
        <v>-7.2029571662826003E-2</v>
      </c>
      <c r="Z16" s="88">
        <v>5.520635193051205E-2</v>
      </c>
      <c r="AA16" s="88">
        <v>7.9236654225766937E-2</v>
      </c>
      <c r="AB16" s="88">
        <v>7.6171783123688747E-2</v>
      </c>
      <c r="AC16" s="88">
        <v>6.957282917340972E-2</v>
      </c>
      <c r="AD16" s="88">
        <v>1.0149059291148473E-3</v>
      </c>
      <c r="AE16" s="88">
        <v>-1.7268940014510729E-2</v>
      </c>
      <c r="AF16" s="88">
        <v>-1.8238444257868348E-2</v>
      </c>
      <c r="AG16" s="88">
        <v>-1.3425194706170691E-2</v>
      </c>
      <c r="AH16" s="88">
        <v>-2.0459889455522696E-3</v>
      </c>
      <c r="AI16" s="88">
        <v>-1.6480370462063298E-2</v>
      </c>
      <c r="AJ16" s="88">
        <v>-1.0790956406549979E-2</v>
      </c>
      <c r="AK16" s="88">
        <v>-1.1429973717653814E-2</v>
      </c>
      <c r="AL16" s="88">
        <v>-5.8219304661240485E-3</v>
      </c>
      <c r="AM16" s="88">
        <v>3.5811478393510212E-3</v>
      </c>
      <c r="AN16" s="88">
        <v>1.5823489311243347E-2</v>
      </c>
      <c r="AO16" s="88">
        <v>1.3470059509755279E-2</v>
      </c>
      <c r="AP16" s="88">
        <v>-1.6670551449381994E-3</v>
      </c>
      <c r="AQ16" s="88">
        <v>-1.7401638763349669E-3</v>
      </c>
    </row>
    <row r="17" spans="1:43" ht="12.6" customHeight="1">
      <c r="A17" s="178" t="s">
        <v>110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>
        <v>-3.1136759698339671E-2</v>
      </c>
      <c r="S17" s="88">
        <v>5.2911847902127641E-3</v>
      </c>
      <c r="T17" s="88">
        <v>-2.4266640795025808E-2</v>
      </c>
      <c r="U17" s="88">
        <v>-8.0213448728546285E-3</v>
      </c>
      <c r="V17" s="88">
        <v>0.75491828261743343</v>
      </c>
      <c r="W17" s="88">
        <v>0.67503522697983587</v>
      </c>
      <c r="X17" s="88">
        <v>0.73289043501434814</v>
      </c>
      <c r="Y17" s="88">
        <v>0.73561082183653181</v>
      </c>
      <c r="Z17" s="88">
        <v>-0.69981240733589833</v>
      </c>
      <c r="AA17" s="88">
        <v>-0.71608715108195042</v>
      </c>
      <c r="AB17" s="88">
        <v>-0.72576464611302927</v>
      </c>
      <c r="AC17" s="88">
        <v>-0.67918479887706518</v>
      </c>
      <c r="AD17" s="88">
        <v>3.0380664264531593E-2</v>
      </c>
      <c r="AE17" s="88">
        <v>3.1009666019144851E-2</v>
      </c>
      <c r="AF17" s="88">
        <v>2.146633688080057E-2</v>
      </c>
      <c r="AG17" s="88">
        <v>-4.1645879854038489E-2</v>
      </c>
      <c r="AH17" s="88">
        <v>-4.3461733267485439E-2</v>
      </c>
      <c r="AI17" s="88">
        <v>-4.0176287941333363E-2</v>
      </c>
      <c r="AJ17" s="88">
        <v>-3.154270958733682E-2</v>
      </c>
      <c r="AK17" s="88">
        <v>6.8864757514610492E-3</v>
      </c>
      <c r="AL17" s="88">
        <v>5.2224889144754094E-2</v>
      </c>
      <c r="AM17" s="88">
        <v>5.6091938083929947E-2</v>
      </c>
      <c r="AN17" s="88">
        <v>3.1621601981223643E-2</v>
      </c>
      <c r="AO17" s="88">
        <v>1.4543426200438598E-2</v>
      </c>
      <c r="AP17" s="88">
        <v>-7.5026074589976288E-2</v>
      </c>
      <c r="AQ17" s="88">
        <v>-7.9696452617060293E-2</v>
      </c>
    </row>
    <row r="18" spans="1:43" ht="12.6" customHeight="1">
      <c r="A18" s="106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</row>
    <row r="19" spans="1:43" ht="12.6" customHeight="1">
      <c r="A19" s="76" t="s">
        <v>111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</row>
    <row r="20" spans="1:43" ht="12.6" customHeight="1">
      <c r="A20" s="74" t="s">
        <v>112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>
        <v>0.60584857626539423</v>
      </c>
      <c r="S20" s="88">
        <v>0.6102110419499206</v>
      </c>
      <c r="T20" s="88">
        <v>0.61303557983878221</v>
      </c>
      <c r="U20" s="88">
        <v>0.61907387167657979</v>
      </c>
      <c r="V20" s="88">
        <v>0.60714165316652469</v>
      </c>
      <c r="W20" s="88">
        <v>0.60808550133437156</v>
      </c>
      <c r="X20" s="88">
        <v>0.60114151206054323</v>
      </c>
      <c r="Y20" s="88">
        <v>0.60671534476305544</v>
      </c>
      <c r="Z20" s="88">
        <v>0.5896744168537158</v>
      </c>
      <c r="AA20" s="88">
        <v>0.59756702318490984</v>
      </c>
      <c r="AB20" s="88">
        <v>0.5900540285100857</v>
      </c>
      <c r="AC20" s="88">
        <v>0.56993456275468835</v>
      </c>
      <c r="AD20" s="88">
        <v>0.54900461599832839</v>
      </c>
      <c r="AE20" s="88">
        <v>0.5682803910453551</v>
      </c>
      <c r="AF20" s="88">
        <v>0.57851201476563929</v>
      </c>
      <c r="AG20" s="88">
        <v>0.58275635969705319</v>
      </c>
      <c r="AH20" s="88">
        <v>0.57998657391661068</v>
      </c>
      <c r="AI20" s="88">
        <v>0.59349565998400977</v>
      </c>
      <c r="AJ20" s="88">
        <v>0.59232050847369955</v>
      </c>
      <c r="AK20" s="88">
        <v>0.57927146984984124</v>
      </c>
      <c r="AL20" s="88">
        <v>0.59</v>
      </c>
      <c r="AM20" s="88">
        <v>0.59599999999999997</v>
      </c>
      <c r="AN20" s="88">
        <v>0.61599999999999999</v>
      </c>
      <c r="AO20" s="88">
        <v>0.60499999999999998</v>
      </c>
      <c r="AP20" s="88">
        <v>0.61109999999999998</v>
      </c>
      <c r="AQ20" s="88">
        <v>0.622</v>
      </c>
    </row>
    <row r="21" spans="1:43" ht="12.6" customHeight="1">
      <c r="A21" s="74" t="s">
        <v>113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>
        <v>0.54703017093047568</v>
      </c>
      <c r="S21" s="88">
        <v>0.56414021782234314</v>
      </c>
      <c r="T21" s="88">
        <v>0.57048759091819612</v>
      </c>
      <c r="U21" s="88">
        <v>0.57815993833480972</v>
      </c>
      <c r="V21" s="88">
        <v>0.53522787927595539</v>
      </c>
      <c r="W21" s="88">
        <v>0.54644252234766633</v>
      </c>
      <c r="X21" s="88">
        <v>0.54181044543999823</v>
      </c>
      <c r="Y21" s="88">
        <v>0.55740297603022748</v>
      </c>
      <c r="Z21" s="88">
        <v>0.5507738422952223</v>
      </c>
      <c r="AA21" s="88">
        <v>0.55816195387883705</v>
      </c>
      <c r="AB21" s="88">
        <v>0.54697633834052106</v>
      </c>
      <c r="AC21" s="88">
        <v>0.526797697306013</v>
      </c>
      <c r="AD21" s="88">
        <v>0.50096356590619839</v>
      </c>
      <c r="AE21" s="88">
        <v>0.52059654944471323</v>
      </c>
      <c r="AF21" s="88">
        <v>0.53564959711854987</v>
      </c>
      <c r="AG21" s="88">
        <v>0.53553115467581469</v>
      </c>
      <c r="AH21" s="88">
        <v>0.53085576463050277</v>
      </c>
      <c r="AI21" s="88">
        <v>0.54720231267093022</v>
      </c>
      <c r="AJ21" s="88">
        <v>0.56028414485443589</v>
      </c>
      <c r="AK21" s="88">
        <v>0.54867130879636195</v>
      </c>
      <c r="AL21" s="88">
        <v>0.55200000000000005</v>
      </c>
      <c r="AM21" s="88">
        <v>0.56299999999999994</v>
      </c>
      <c r="AN21" s="88">
        <v>0.58399999999999996</v>
      </c>
      <c r="AO21" s="88">
        <v>0.58199999999999996</v>
      </c>
      <c r="AP21" s="88">
        <v>0.57989999999999997</v>
      </c>
      <c r="AQ21" s="88">
        <v>0.58599999999999997</v>
      </c>
    </row>
    <row r="22" spans="1:43" ht="12.6" customHeight="1">
      <c r="A22" s="74" t="s">
        <v>114</v>
      </c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>
        <v>0</v>
      </c>
      <c r="S22" s="88">
        <v>0</v>
      </c>
      <c r="T22" s="88">
        <v>0</v>
      </c>
      <c r="U22" s="88">
        <v>0</v>
      </c>
      <c r="V22" s="88">
        <v>0.18718267809463718</v>
      </c>
      <c r="W22" s="88">
        <v>0.15633842066229148</v>
      </c>
      <c r="X22" s="88">
        <v>0.14155527734254933</v>
      </c>
      <c r="Y22" s="88">
        <v>0.12893192275508158</v>
      </c>
      <c r="Z22" s="88">
        <v>0.12761894634843304</v>
      </c>
      <c r="AA22" s="88">
        <v>0.11966713985458782</v>
      </c>
      <c r="AB22" s="88">
        <v>0.1196363215682975</v>
      </c>
      <c r="AC22" s="88">
        <v>0.12969661628461751</v>
      </c>
      <c r="AD22" s="88">
        <v>0.17099906787292399</v>
      </c>
      <c r="AE22" s="88">
        <v>0.13750792735996825</v>
      </c>
      <c r="AF22" s="88">
        <v>0.11971480786690619</v>
      </c>
      <c r="AG22" s="88">
        <v>0.11894856873230576</v>
      </c>
      <c r="AH22" s="88">
        <v>0.12112837002883377</v>
      </c>
      <c r="AI22" s="88">
        <v>0.11423630436511094</v>
      </c>
      <c r="AJ22" s="88">
        <v>9.4944862690958934E-2</v>
      </c>
      <c r="AK22" s="88">
        <v>9.3105899076048326E-2</v>
      </c>
      <c r="AL22" s="88">
        <v>9.1597495267220039E-2</v>
      </c>
      <c r="AM22" s="88">
        <v>8.0387479216366658E-2</v>
      </c>
      <c r="AN22" s="88">
        <v>8.6444552192283738E-2</v>
      </c>
      <c r="AO22" s="88">
        <v>7.9011827279725666E-2</v>
      </c>
      <c r="AP22" s="88">
        <v>8.1607863008183706E-2</v>
      </c>
      <c r="AQ22" s="88">
        <v>8.0496843261048584E-2</v>
      </c>
    </row>
    <row r="23" spans="1:43" ht="12.6" customHeight="1">
      <c r="A23" s="106" t="s">
        <v>115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>
        <v>9.7084333675404894E-2</v>
      </c>
      <c r="S23" s="88">
        <v>7.5499820488922897E-2</v>
      </c>
      <c r="T23" s="88">
        <v>6.9405415150251823E-2</v>
      </c>
      <c r="U23" s="88">
        <v>6.6088935769436905E-2</v>
      </c>
      <c r="V23" s="88">
        <v>0.11844645070142307</v>
      </c>
      <c r="W23" s="88">
        <v>0.10137222290522792</v>
      </c>
      <c r="X23" s="88">
        <v>9.8697337365996965E-2</v>
      </c>
      <c r="Y23" s="88">
        <v>8.1277602682170935E-2</v>
      </c>
      <c r="Z23" s="88">
        <v>6.5968783591076052E-2</v>
      </c>
      <c r="AA23" s="88">
        <v>6.5942509839401434E-2</v>
      </c>
      <c r="AB23" s="88">
        <v>7.3006348720875414E-2</v>
      </c>
      <c r="AC23" s="88">
        <v>7.5687400392389262E-2</v>
      </c>
      <c r="AD23" s="88">
        <v>8.7505730720989577E-2</v>
      </c>
      <c r="AE23" s="88">
        <v>8.3909003991721617E-2</v>
      </c>
      <c r="AF23" s="88">
        <v>7.4090799418320308E-2</v>
      </c>
      <c r="AG23" s="88">
        <v>8.1037648470775478E-2</v>
      </c>
      <c r="AH23" s="88">
        <v>8.4710252781078535E-2</v>
      </c>
      <c r="AI23" s="88">
        <v>7.8001155584401197E-2</v>
      </c>
      <c r="AJ23" s="88">
        <v>5.4086196849431001E-2</v>
      </c>
      <c r="AK23" s="88">
        <v>5.2825251451467811E-2</v>
      </c>
      <c r="AL23" s="88">
        <v>6.5000000000000002E-2</v>
      </c>
      <c r="AM23" s="88">
        <v>5.6000000000000001E-2</v>
      </c>
      <c r="AN23" s="88">
        <v>5.2999999999999999E-2</v>
      </c>
      <c r="AO23" s="88">
        <v>3.9E-2</v>
      </c>
      <c r="AP23" s="88">
        <v>5.11E-2</v>
      </c>
      <c r="AQ23" s="88">
        <v>5.8000000000000003E-2</v>
      </c>
    </row>
    <row r="24" spans="1:43" ht="12.6" customHeight="1">
      <c r="A24" s="106" t="s">
        <v>116</v>
      </c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>
        <v>0</v>
      </c>
      <c r="S24" s="88">
        <v>0</v>
      </c>
      <c r="T24" s="88">
        <v>0</v>
      </c>
      <c r="U24" s="88">
        <v>0</v>
      </c>
      <c r="V24" s="88">
        <v>2.3259436686843202E-2</v>
      </c>
      <c r="W24" s="88">
        <v>1.377867367507846E-2</v>
      </c>
      <c r="X24" s="88">
        <v>8.4653188587842584E-3</v>
      </c>
      <c r="Y24" s="88">
        <v>8.5862556519547707E-3</v>
      </c>
      <c r="Z24" s="88">
        <v>4.3627002297460023E-3</v>
      </c>
      <c r="AA24" s="88">
        <v>2.5313702341753898E-3</v>
      </c>
      <c r="AB24" s="88">
        <v>3.2058912093785126E-3</v>
      </c>
      <c r="AC24" s="88">
        <v>6.7381800338470674E-3</v>
      </c>
      <c r="AD24" s="88">
        <v>5.473811686345747E-3</v>
      </c>
      <c r="AE24" s="88">
        <v>2.291635943058729E-3</v>
      </c>
      <c r="AF24" s="88">
        <v>6.7550163352874826E-3</v>
      </c>
      <c r="AG24" s="88">
        <v>5.516492404427544E-3</v>
      </c>
      <c r="AH24" s="88">
        <v>3.2574003252533691E-3</v>
      </c>
      <c r="AI24" s="88">
        <v>4.9824683599407954E-3</v>
      </c>
      <c r="AJ24" s="88">
        <v>1.1145761054063966E-2</v>
      </c>
      <c r="AK24" s="88">
        <v>8.0955106713549753E-3</v>
      </c>
      <c r="AL24" s="88">
        <v>4.6234153616703955E-3</v>
      </c>
      <c r="AM24" s="88">
        <v>5.1649081384195382E-3</v>
      </c>
      <c r="AN24" s="88">
        <v>5.2139132919077208E-3</v>
      </c>
      <c r="AO24" s="88">
        <v>4.5798197150334402E-3</v>
      </c>
      <c r="AP24" s="88">
        <v>6.771719703496942E-3</v>
      </c>
      <c r="AQ24" s="88">
        <v>5.037078494473205E-3</v>
      </c>
    </row>
    <row r="25" spans="1:43" ht="12.6" customHeight="1">
      <c r="A25" s="106" t="s">
        <v>117</v>
      </c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>
        <v>0</v>
      </c>
      <c r="S25" s="88">
        <v>0</v>
      </c>
      <c r="T25" s="88">
        <v>0</v>
      </c>
      <c r="U25" s="88">
        <v>0</v>
      </c>
      <c r="V25" s="88">
        <v>5.2985089887180932E-2</v>
      </c>
      <c r="W25" s="88">
        <v>4.6547511799251276E-2</v>
      </c>
      <c r="X25" s="88">
        <v>3.8520589844892081E-2</v>
      </c>
      <c r="Y25" s="88">
        <v>4.2925516999519832E-2</v>
      </c>
      <c r="Z25" s="88">
        <v>6.1621386043119251E-2</v>
      </c>
      <c r="AA25" s="88">
        <v>5.4956333146143566E-2</v>
      </c>
      <c r="AB25" s="88">
        <v>4.7006556608592695E-2</v>
      </c>
      <c r="AC25" s="88">
        <v>5.1517386328554987E-2</v>
      </c>
      <c r="AD25" s="88">
        <v>8.6017382312038843E-2</v>
      </c>
      <c r="AE25" s="88">
        <v>5.6147213127317117E-2</v>
      </c>
      <c r="AF25" s="88">
        <v>4.2287782375888101E-2</v>
      </c>
      <c r="AG25" s="88">
        <v>3.5463982384397609E-2</v>
      </c>
      <c r="AH25" s="88">
        <v>3.6359145632767785E-2</v>
      </c>
      <c r="AI25" s="88">
        <v>3.4080831309900243E-2</v>
      </c>
      <c r="AJ25" s="88">
        <v>3.1786393468077545E-2</v>
      </c>
      <c r="AK25" s="88">
        <v>3.4273079049198449E-2</v>
      </c>
      <c r="AL25" s="88">
        <v>2.3591087811271293E-2</v>
      </c>
      <c r="AM25" s="88">
        <v>2.0241451601243403E-2</v>
      </c>
      <c r="AN25" s="88">
        <v>3.0200180092817074E-2</v>
      </c>
      <c r="AO25" s="88">
        <v>3.7301420673245156E-2</v>
      </c>
      <c r="AP25" s="88">
        <v>2.5196609910666565E-2</v>
      </c>
      <c r="AQ25" s="88">
        <v>1.90776832281087E-2</v>
      </c>
    </row>
    <row r="26" spans="1:43" ht="12.6" customHeight="1">
      <c r="A26" s="106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</row>
    <row r="27" spans="1:43" ht="12.6" customHeight="1">
      <c r="A27" s="76" t="s">
        <v>118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</row>
    <row r="28" spans="1:43" ht="12.6" customHeight="1">
      <c r="A28" s="249" t="s">
        <v>119</v>
      </c>
      <c r="B28" s="133">
        <v>1.8537387622111989E-2</v>
      </c>
      <c r="C28" s="133">
        <v>-2.86339926045589E-2</v>
      </c>
      <c r="D28" s="133">
        <v>5.7406887537910123E-2</v>
      </c>
      <c r="E28" s="133">
        <v>2.3877129581828527E-3</v>
      </c>
      <c r="F28" s="133">
        <v>6.2061082567114845E-2</v>
      </c>
      <c r="G28" s="133">
        <v>3.8588629162865429E-2</v>
      </c>
      <c r="H28" s="133">
        <v>-2.5349378713032888E-2</v>
      </c>
      <c r="I28" s="133">
        <v>2.5826574332355356E-2</v>
      </c>
      <c r="J28" s="133">
        <v>-2.4670145479811056E-2</v>
      </c>
      <c r="K28" s="133">
        <v>-1.1786882683846978E-2</v>
      </c>
      <c r="L28" s="133">
        <v>2.2020124979570399E-2</v>
      </c>
      <c r="M28" s="133">
        <v>6.1122772902306055E-2</v>
      </c>
      <c r="N28" s="133">
        <v>5.298066745432628E-2</v>
      </c>
      <c r="O28" s="133">
        <v>9.3506950181165172E-2</v>
      </c>
      <c r="P28" s="133">
        <v>4.0637597117687774E-2</v>
      </c>
      <c r="Q28" s="133">
        <v>0.11837386116169668</v>
      </c>
      <c r="R28" s="133">
        <v>-3.5649054284383475E-3</v>
      </c>
      <c r="S28" s="133">
        <v>2.9873731089558264E-2</v>
      </c>
      <c r="T28" s="133">
        <v>4.0311941843856003E-2</v>
      </c>
      <c r="U28" s="133">
        <v>-8.355552187866544E-3</v>
      </c>
      <c r="V28" s="133">
        <v>1.776142987384155E-4</v>
      </c>
      <c r="W28" s="133">
        <v>-8.8222649354725013E-2</v>
      </c>
      <c r="X28" s="133">
        <v>-6.6935244969403507E-2</v>
      </c>
      <c r="Y28" s="133">
        <v>-5.4058722209310073E-2</v>
      </c>
      <c r="Z28" s="133">
        <v>2.390456370190952E-2</v>
      </c>
      <c r="AA28" s="133">
        <v>1.9796987946105515E-2</v>
      </c>
      <c r="AB28" s="133">
        <v>1.733819515634405E-2</v>
      </c>
      <c r="AC28" s="133">
        <v>-5.3746973971739442E-2</v>
      </c>
      <c r="AD28" s="133">
        <v>-9.8737670393137744E-2</v>
      </c>
      <c r="AE28" s="133">
        <v>-6.7064347517939882E-2</v>
      </c>
      <c r="AF28" s="133">
        <v>-3.4087111507185019E-2</v>
      </c>
      <c r="AG28" s="133">
        <v>2.2648777659608488E-3</v>
      </c>
      <c r="AH28" s="133">
        <v>6.9733535440289041E-2</v>
      </c>
      <c r="AI28" s="133">
        <v>5.3504503852693341E-2</v>
      </c>
      <c r="AJ28" s="133">
        <v>4.8908311551798755E-2</v>
      </c>
      <c r="AK28" s="133">
        <v>2.7671631276777298E-2</v>
      </c>
      <c r="AL28" s="119">
        <v>0.11117215857531759</v>
      </c>
      <c r="AM28" s="119">
        <v>9.8052075705586939E-2</v>
      </c>
      <c r="AN28" s="119">
        <v>0.11309188085837851</v>
      </c>
      <c r="AO28" s="119">
        <v>0.14150047483380823</v>
      </c>
      <c r="AP28" s="119">
        <v>6.2764175771592434E-2</v>
      </c>
      <c r="AQ28" s="119">
        <v>5.3162379798295634E-2</v>
      </c>
    </row>
    <row r="29" spans="1:43" ht="12.6" customHeight="1">
      <c r="A29" s="250" t="s">
        <v>79</v>
      </c>
      <c r="B29" s="48">
        <v>-2.7452070503867502E-2</v>
      </c>
      <c r="C29" s="48">
        <v>-5.4611404622943883E-3</v>
      </c>
      <c r="D29" s="48">
        <v>-3.1322051994790372E-2</v>
      </c>
      <c r="E29" s="48">
        <v>-7.1092010263602247E-3</v>
      </c>
      <c r="F29" s="48">
        <v>3.49460295000062E-2</v>
      </c>
      <c r="G29" s="48">
        <v>-1.9414464819103586E-2</v>
      </c>
      <c r="H29" s="48">
        <v>1.670402367636483E-3</v>
      </c>
      <c r="I29" s="48">
        <v>3.5937930895320609E-2</v>
      </c>
      <c r="J29" s="48">
        <v>-7.4494831921035421E-3</v>
      </c>
      <c r="K29" s="48">
        <v>1.1807837141951614E-2</v>
      </c>
      <c r="L29" s="48">
        <v>5.7016905375800536E-2</v>
      </c>
      <c r="M29" s="48">
        <v>1.6028640235146694E-2</v>
      </c>
      <c r="N29" s="48">
        <v>-1.1952597211244446E-3</v>
      </c>
      <c r="O29" s="48">
        <v>3.8348142539455628E-2</v>
      </c>
      <c r="P29" s="48">
        <v>-3.692285375480945E-2</v>
      </c>
      <c r="Q29" s="48">
        <v>2.4526787913241258E-2</v>
      </c>
      <c r="R29" s="48">
        <v>-2.0477500294242008E-2</v>
      </c>
      <c r="S29" s="48">
        <v>-2.3904479039748704E-2</v>
      </c>
      <c r="T29" s="48">
        <v>-5.5732691333931781E-3</v>
      </c>
      <c r="U29" s="48">
        <v>-1.046772464722142E-2</v>
      </c>
      <c r="V29" s="48">
        <v>-2.72196100184963E-3</v>
      </c>
      <c r="W29" s="48">
        <v>-2.3043188326207203E-2</v>
      </c>
      <c r="X29" s="48">
        <v>-3.1942844642976767E-2</v>
      </c>
      <c r="Y29" s="48">
        <v>-4.4994412411768638E-2</v>
      </c>
      <c r="Z29" s="48">
        <v>-3.0205689821533703E-2</v>
      </c>
      <c r="AA29" s="48">
        <v>-2.490885796469958E-2</v>
      </c>
      <c r="AB29" s="48">
        <v>-6.5141507597680079E-3</v>
      </c>
      <c r="AC29" s="48">
        <v>-3.4345894067764504E-2</v>
      </c>
      <c r="AD29" s="48">
        <v>3.886181015075333E-2</v>
      </c>
      <c r="AE29" s="48">
        <v>1.803401099387867E-2</v>
      </c>
      <c r="AF29" s="48">
        <v>-5.5587349179880199E-3</v>
      </c>
      <c r="AG29" s="48">
        <v>7.6349589707655693E-3</v>
      </c>
      <c r="AH29" s="48">
        <v>-2.9415472936911808E-3</v>
      </c>
      <c r="AI29" s="48">
        <v>-3.6618673805303135E-3</v>
      </c>
      <c r="AJ29" s="48">
        <v>1.2312692743469711E-2</v>
      </c>
      <c r="AK29" s="88">
        <v>1.1548995618000352E-2</v>
      </c>
      <c r="AL29" s="88">
        <v>5.8516652960526327E-2</v>
      </c>
      <c r="AM29" s="88">
        <v>6.9365025268675481E-2</v>
      </c>
      <c r="AN29" s="88">
        <v>7.240804528241078E-2</v>
      </c>
      <c r="AO29" s="88">
        <v>4.9555382888716207E-2</v>
      </c>
      <c r="AP29" s="88">
        <v>-1.9140282319164207E-2</v>
      </c>
      <c r="AQ29" s="88">
        <v>-3.2835587522476742E-2</v>
      </c>
    </row>
    <row r="30" spans="1:43" ht="12.6" customHeight="1">
      <c r="A30" s="250" t="s">
        <v>80</v>
      </c>
      <c r="B30" s="48">
        <v>-1.5108663436821403E-2</v>
      </c>
      <c r="C30" s="48">
        <v>-4.2579279023759447E-3</v>
      </c>
      <c r="D30" s="48">
        <v>-7.9036867610715617E-3</v>
      </c>
      <c r="E30" s="48">
        <v>-5.3119148706647461E-3</v>
      </c>
      <c r="F30" s="48">
        <v>-1.0494554452150211E-2</v>
      </c>
      <c r="G30" s="48">
        <v>1.4379943162136621E-2</v>
      </c>
      <c r="H30" s="48">
        <v>-5.6570844123343374E-3</v>
      </c>
      <c r="I30" s="48">
        <v>5.1599339297845456E-3</v>
      </c>
      <c r="J30" s="48">
        <v>4.0631916737699399E-3</v>
      </c>
      <c r="K30" s="48">
        <v>-1.6474569582333995E-2</v>
      </c>
      <c r="L30" s="48">
        <v>2.0719780155987734E-4</v>
      </c>
      <c r="M30" s="48">
        <v>3.868529930525668E-4</v>
      </c>
      <c r="N30" s="48">
        <v>1.4890255512010888E-2</v>
      </c>
      <c r="O30" s="48">
        <v>1.1251580389825074E-2</v>
      </c>
      <c r="P30" s="48">
        <v>1.0068518707853042E-2</v>
      </c>
      <c r="Q30" s="48">
        <v>1.2260304384632294E-2</v>
      </c>
      <c r="R30" s="48">
        <v>2.7985684581282727E-3</v>
      </c>
      <c r="S30" s="48">
        <v>7.7685921032645076E-3</v>
      </c>
      <c r="T30" s="48">
        <v>4.5983459054484005E-3</v>
      </c>
      <c r="U30" s="48">
        <v>3.5329162660958425E-3</v>
      </c>
      <c r="V30" s="48">
        <v>7.248063304185922E-3</v>
      </c>
      <c r="W30" s="48">
        <v>1.4984505550543258E-3</v>
      </c>
      <c r="X30" s="48">
        <v>3.5475905846380881E-3</v>
      </c>
      <c r="Y30" s="48">
        <v>-5.0105224952163253E-3</v>
      </c>
      <c r="Z30" s="48">
        <v>-7.1426759359617328E-3</v>
      </c>
      <c r="AA30" s="48">
        <v>-5.4982072746703019E-3</v>
      </c>
      <c r="AB30" s="48">
        <v>-2.702550726894448E-3</v>
      </c>
      <c r="AC30" s="48">
        <v>-8.0214466203145478E-3</v>
      </c>
      <c r="AD30" s="48">
        <v>-4.5657457997103704E-3</v>
      </c>
      <c r="AE30" s="48">
        <v>1.9448112351871617E-3</v>
      </c>
      <c r="AF30" s="48">
        <v>3.467725408529178E-3</v>
      </c>
      <c r="AG30" s="48">
        <v>1.0572986508549091E-2</v>
      </c>
      <c r="AH30" s="48">
        <v>6.6073427769988624E-3</v>
      </c>
      <c r="AI30" s="48">
        <v>4.3410628368845674E-3</v>
      </c>
      <c r="AJ30" s="48">
        <v>-1.3513501616778255E-3</v>
      </c>
      <c r="AK30" s="88">
        <v>5.7438885788533723E-3</v>
      </c>
      <c r="AL30" s="88">
        <v>1.5185458257713244E-2</v>
      </c>
      <c r="AM30" s="88">
        <v>7.9493098436664317E-3</v>
      </c>
      <c r="AN30" s="88">
        <v>1.3035311417291112E-2</v>
      </c>
      <c r="AO30" s="88">
        <v>1.3554346887680225E-2</v>
      </c>
      <c r="AP30" s="88">
        <v>7.5763617513358314E-3</v>
      </c>
      <c r="AQ30" s="88">
        <v>4.3780783363302281E-3</v>
      </c>
    </row>
    <row r="31" spans="1:43" ht="12.6" customHeight="1">
      <c r="A31" s="250" t="s">
        <v>120</v>
      </c>
      <c r="B31" s="48">
        <v>1.5409887510726868E-2</v>
      </c>
      <c r="C31" s="48">
        <v>-7.4888090661978388E-3</v>
      </c>
      <c r="D31" s="48">
        <v>9.0744669590549169E-3</v>
      </c>
      <c r="E31" s="48">
        <v>5.9235315420830712E-3</v>
      </c>
      <c r="F31" s="48">
        <v>-5.4308083070161153E-3</v>
      </c>
      <c r="G31" s="48">
        <v>1.0128891734207765E-3</v>
      </c>
      <c r="H31" s="48">
        <v>-4.2251866037037837E-3</v>
      </c>
      <c r="I31" s="48">
        <v>-1.6234093807022312E-2</v>
      </c>
      <c r="J31" s="48">
        <v>3.616401756358936E-3</v>
      </c>
      <c r="K31" s="48">
        <v>1.0180374229159697E-2</v>
      </c>
      <c r="L31" s="48">
        <v>-4.8816516522685108E-3</v>
      </c>
      <c r="M31" s="48">
        <v>1.8295430170224693E-2</v>
      </c>
      <c r="N31" s="48">
        <v>4.5607145119401938E-3</v>
      </c>
      <c r="O31" s="48">
        <v>3.2557576550063024E-3</v>
      </c>
      <c r="P31" s="48">
        <v>1.162659619926963E-2</v>
      </c>
      <c r="Q31" s="48">
        <v>5.3017055320110423E-3</v>
      </c>
      <c r="R31" s="48">
        <v>3.3608976342942363E-3</v>
      </c>
      <c r="S31" s="48">
        <v>8.200853858360363E-3</v>
      </c>
      <c r="T31" s="48">
        <v>8.8767557645169914E-3</v>
      </c>
      <c r="U31" s="48">
        <v>8.7383637135717319E-3</v>
      </c>
      <c r="V31" s="48">
        <v>5.492919051627132E-3</v>
      </c>
      <c r="W31" s="48">
        <v>-1.1165417957870809E-2</v>
      </c>
      <c r="X31" s="48">
        <v>4.5937060334870087E-3</v>
      </c>
      <c r="Y31" s="48">
        <v>1.2345226989802268E-3</v>
      </c>
      <c r="Z31" s="48">
        <v>-4.5322968798796968E-3</v>
      </c>
      <c r="AA31" s="48">
        <v>-6.6838926619152972E-3</v>
      </c>
      <c r="AB31" s="48">
        <v>-7.6344462755580959E-3</v>
      </c>
      <c r="AC31" s="48">
        <v>-9.4207611833674234E-3</v>
      </c>
      <c r="AD31" s="48">
        <v>-3.6472995544467677E-3</v>
      </c>
      <c r="AE31" s="48">
        <v>3.8347796372779287E-3</v>
      </c>
      <c r="AF31" s="48">
        <v>-6.0680942901579649E-3</v>
      </c>
      <c r="AG31" s="48">
        <v>-1.0216403868521479E-2</v>
      </c>
      <c r="AH31" s="48">
        <v>2.539703304714154E-2</v>
      </c>
      <c r="AI31" s="48">
        <v>2.633397243425098E-2</v>
      </c>
      <c r="AJ31" s="48">
        <v>2.9180359908125807E-2</v>
      </c>
      <c r="AK31" s="88">
        <v>2.5109328185067829E-2</v>
      </c>
      <c r="AL31" s="88">
        <v>-1.4542096755898286E-3</v>
      </c>
      <c r="AM31" s="88">
        <v>-7.8265505231864801E-3</v>
      </c>
      <c r="AN31" s="88">
        <v>-2.4952662960277287E-3</v>
      </c>
      <c r="AO31" s="88">
        <v>1.3036346369679723E-2</v>
      </c>
      <c r="AP31" s="88">
        <v>2.0735305845761176E-3</v>
      </c>
      <c r="AQ31" s="88">
        <v>-1.0945195840825627E-3</v>
      </c>
    </row>
    <row r="32" spans="1:43" ht="12.6" customHeight="1">
      <c r="A32" s="250" t="s">
        <v>121</v>
      </c>
      <c r="B32" s="48">
        <v>6.6162753982259778E-3</v>
      </c>
      <c r="C32" s="48">
        <v>7.7442495071761153E-3</v>
      </c>
      <c r="D32" s="48">
        <v>7.9754798864195998E-3</v>
      </c>
      <c r="E32" s="48">
        <v>1.2998058237465235E-2</v>
      </c>
      <c r="F32" s="48">
        <v>1.347004021517831E-2</v>
      </c>
      <c r="G32" s="48">
        <v>1.4699134736929928E-2</v>
      </c>
      <c r="H32" s="48">
        <v>-7.4658890605618766E-3</v>
      </c>
      <c r="I32" s="48">
        <v>1.7391956076182283E-4</v>
      </c>
      <c r="J32" s="48">
        <v>-6.9167376993990353E-3</v>
      </c>
      <c r="K32" s="48">
        <v>-1.4546759436709245E-2</v>
      </c>
      <c r="L32" s="48">
        <v>-1.2701582473209421E-2</v>
      </c>
      <c r="M32" s="48">
        <v>-1.6910065577670805E-2</v>
      </c>
      <c r="N32" s="48">
        <v>-2.0368988242940662E-2</v>
      </c>
      <c r="O32" s="48">
        <v>1.1856789071963277E-3</v>
      </c>
      <c r="P32" s="48">
        <v>1.041019470288608E-2</v>
      </c>
      <c r="Q32" s="48">
        <v>3.5150501878901128E-3</v>
      </c>
      <c r="R32" s="48">
        <v>8.5796611203863889E-3</v>
      </c>
      <c r="S32" s="48">
        <v>-4.5027939460731302E-3</v>
      </c>
      <c r="T32" s="48">
        <v>1.1453038678672521E-2</v>
      </c>
      <c r="U32" s="48">
        <v>3.3790023536988999E-3</v>
      </c>
      <c r="V32" s="48">
        <v>-1.2942220231231065E-2</v>
      </c>
      <c r="W32" s="48">
        <v>-4.1187777036833639E-3</v>
      </c>
      <c r="X32" s="48">
        <v>-4.8746074040112407E-3</v>
      </c>
      <c r="Y32" s="48">
        <v>5.0614634705449801E-3</v>
      </c>
      <c r="Z32" s="48">
        <v>2.0570731737188017E-2</v>
      </c>
      <c r="AA32" s="48">
        <v>1.9993168111774515E-2</v>
      </c>
      <c r="AB32" s="48">
        <v>-1.8755217592532449E-3</v>
      </c>
      <c r="AC32" s="48">
        <v>-7.793416405890416E-3</v>
      </c>
      <c r="AD32" s="48">
        <v>-7.6671038186004624E-3</v>
      </c>
      <c r="AE32" s="48">
        <v>-5.4927206685763267E-3</v>
      </c>
      <c r="AF32" s="48">
        <v>5.7959824385813681E-3</v>
      </c>
      <c r="AG32" s="48">
        <v>1.4608328205420053E-2</v>
      </c>
      <c r="AH32" s="48">
        <v>6.2802935290699391E-3</v>
      </c>
      <c r="AI32" s="48">
        <v>-1.8919798864088545E-3</v>
      </c>
      <c r="AJ32" s="48">
        <v>-4.2820633136162302E-3</v>
      </c>
      <c r="AK32" s="88">
        <v>-1.6294757126849083E-2</v>
      </c>
      <c r="AL32" s="88">
        <v>-2.9358907100725971E-3</v>
      </c>
      <c r="AM32" s="88">
        <v>2.8578026425016868E-3</v>
      </c>
      <c r="AN32" s="88">
        <v>5.1424475599602471E-3</v>
      </c>
      <c r="AO32" s="88">
        <v>1.5194681861348524E-2</v>
      </c>
      <c r="AP32" s="88">
        <v>1.706675173458809E-2</v>
      </c>
      <c r="AQ32" s="88">
        <v>4.221718395747003E-3</v>
      </c>
    </row>
    <row r="33" spans="1:69" ht="12.6" customHeight="1">
      <c r="A33" s="250" t="s">
        <v>122</v>
      </c>
      <c r="B33" s="48">
        <v>2.7114040916108612E-2</v>
      </c>
      <c r="C33" s="48">
        <v>4.3988605594674152E-3</v>
      </c>
      <c r="D33" s="48">
        <v>2.6327827659682165E-2</v>
      </c>
      <c r="E33" s="48">
        <v>6.5014370583839777E-4</v>
      </c>
      <c r="F33" s="48">
        <v>7.0607164558911884E-3</v>
      </c>
      <c r="G33" s="48">
        <v>1.3114058393922292E-2</v>
      </c>
      <c r="H33" s="48">
        <v>-1.8819228342001663E-3</v>
      </c>
      <c r="I33" s="48">
        <v>1.8669928539239156E-3</v>
      </c>
      <c r="J33" s="48">
        <v>-5.6551605578516861E-3</v>
      </c>
      <c r="K33" s="48">
        <v>-1.5209444174267742E-2</v>
      </c>
      <c r="L33" s="48">
        <v>-4.3100715100343519E-3</v>
      </c>
      <c r="M33" s="48">
        <v>1.712550429050879E-2</v>
      </c>
      <c r="N33" s="48">
        <v>3.608270609738521E-2</v>
      </c>
      <c r="O33" s="48">
        <v>2.4728738400535064E-2</v>
      </c>
      <c r="P33" s="48">
        <v>1.9616221832484394E-2</v>
      </c>
      <c r="Q33" s="48">
        <v>3.0535564063157921E-2</v>
      </c>
      <c r="R33" s="48">
        <v>-3.7689132225820999E-3</v>
      </c>
      <c r="S33" s="48">
        <v>9.0799207547047848E-3</v>
      </c>
      <c r="T33" s="48">
        <v>1.3679995095993406E-2</v>
      </c>
      <c r="U33" s="48">
        <v>3.4729293053654171E-5</v>
      </c>
      <c r="V33" s="48">
        <v>-3.3681095713983242E-2</v>
      </c>
      <c r="W33" s="48">
        <v>-3.2685835327344766E-2</v>
      </c>
      <c r="X33" s="48">
        <v>-4.0661280571230696E-2</v>
      </c>
      <c r="Y33" s="48">
        <v>-3.6765057037973309E-2</v>
      </c>
      <c r="Z33" s="48">
        <v>4.0590344571784869E-4</v>
      </c>
      <c r="AA33" s="48">
        <v>6.3569257191336808E-3</v>
      </c>
      <c r="AB33" s="48">
        <v>1.2870854582181667E-2</v>
      </c>
      <c r="AC33" s="48">
        <v>3.7570291786116101E-3</v>
      </c>
      <c r="AD33" s="48">
        <v>-2.0275875621019176E-2</v>
      </c>
      <c r="AE33" s="48">
        <v>-1.943798752114614E-2</v>
      </c>
      <c r="AF33" s="48">
        <v>-1.6955969751366297E-2</v>
      </c>
      <c r="AG33" s="48">
        <v>-1.9720531690504046E-2</v>
      </c>
      <c r="AH33" s="48">
        <v>-3.6544198572927623E-3</v>
      </c>
      <c r="AI33" s="48">
        <v>-1.0219585428499062E-2</v>
      </c>
      <c r="AJ33" s="48">
        <v>-1.7483918052717533E-3</v>
      </c>
      <c r="AK33" s="88">
        <v>4.6437307416926817E-3</v>
      </c>
      <c r="AL33" s="88">
        <v>1.4254090573956449E-2</v>
      </c>
      <c r="AM33" s="88">
        <v>8.4103011380561588E-3</v>
      </c>
      <c r="AN33" s="88">
        <v>1.1976103188032128E-2</v>
      </c>
      <c r="AO33" s="88">
        <v>1.8993352326685659E-2</v>
      </c>
      <c r="AP33" s="88">
        <v>2.5520376425552275E-2</v>
      </c>
      <c r="AQ33" s="88">
        <v>3.6431866155890856E-2</v>
      </c>
    </row>
    <row r="34" spans="1:69" ht="12.6" customHeight="1">
      <c r="A34" s="250" t="s">
        <v>123</v>
      </c>
      <c r="B34" s="48">
        <v>1.5754697061564002E-2</v>
      </c>
      <c r="C34" s="48">
        <v>1.7229017329431873E-3</v>
      </c>
      <c r="D34" s="48">
        <v>-4.8994205926614614E-3</v>
      </c>
      <c r="E34" s="48">
        <v>5.1751438984735639E-3</v>
      </c>
      <c r="F34" s="48">
        <v>3.7695191961148451E-3</v>
      </c>
      <c r="G34" s="48">
        <v>2.3567582468402787E-3</v>
      </c>
      <c r="H34" s="48">
        <v>4.3435684286119246E-4</v>
      </c>
      <c r="I34" s="48">
        <v>9.1091571050944337E-4</v>
      </c>
      <c r="J34" s="48">
        <v>-9.1381520983904712E-3</v>
      </c>
      <c r="K34" s="48">
        <v>6.9760883439953032E-4</v>
      </c>
      <c r="L34" s="48">
        <v>-2.6149791507212284E-3</v>
      </c>
      <c r="M34" s="48">
        <v>-8.7561786417806788E-3</v>
      </c>
      <c r="N34" s="48">
        <v>1.9113139319362872E-3</v>
      </c>
      <c r="O34" s="48">
        <v>8.5930797700383716E-3</v>
      </c>
      <c r="P34" s="48">
        <v>3.2550973951356249E-3</v>
      </c>
      <c r="Q34" s="48">
        <v>9.5291227469296216E-3</v>
      </c>
      <c r="R34" s="48">
        <v>1.7035522639198208E-3</v>
      </c>
      <c r="S34" s="48">
        <v>3.1308678523296889E-3</v>
      </c>
      <c r="T34" s="48">
        <v>5.3087550792996364E-3</v>
      </c>
      <c r="U34" s="48">
        <v>-6.421762006469117E-3</v>
      </c>
      <c r="V34" s="48">
        <v>-7.2226898329375618E-3</v>
      </c>
      <c r="W34" s="48">
        <v>-1.7039187227866466E-2</v>
      </c>
      <c r="X34" s="48">
        <v>-1.3362994796059961E-2</v>
      </c>
      <c r="Y34" s="48">
        <v>4.1182594742254636E-3</v>
      </c>
      <c r="Z34" s="48">
        <v>1.2184976498715371E-2</v>
      </c>
      <c r="AA34" s="48">
        <v>6.1082587547550068E-3</v>
      </c>
      <c r="AB34" s="48">
        <v>2.8392354307514665E-3</v>
      </c>
      <c r="AC34" s="48">
        <v>-2.0867709659477718E-3</v>
      </c>
      <c r="AD34" s="48">
        <v>-1.9882866064906381E-2</v>
      </c>
      <c r="AE34" s="48">
        <v>-1.2390261600313878E-2</v>
      </c>
      <c r="AF34" s="48">
        <v>-2.899691918363046E-3</v>
      </c>
      <c r="AG34" s="48">
        <v>2.107483433579545E-4</v>
      </c>
      <c r="AH34" s="48">
        <v>9.3043141113692725E-3</v>
      </c>
      <c r="AI34" s="48">
        <v>1.2878486416090875E-2</v>
      </c>
      <c r="AJ34" s="48">
        <v>9.8767410188035695E-3</v>
      </c>
      <c r="AK34" s="88">
        <v>3.7325516297862476E-3</v>
      </c>
      <c r="AL34" s="88">
        <v>-9.2215148593466408E-3</v>
      </c>
      <c r="AM34" s="88">
        <v>-3.5720386889304583E-3</v>
      </c>
      <c r="AN34" s="88">
        <v>2.7504162973706133E-3</v>
      </c>
      <c r="AO34" s="88">
        <v>7.77000777000777E-3</v>
      </c>
      <c r="AP34" s="88">
        <v>1.5072972326341817E-2</v>
      </c>
      <c r="AQ34" s="88">
        <v>1.0397936048784312E-2</v>
      </c>
      <c r="BJ34" s="88"/>
      <c r="BK34" s="88"/>
      <c r="BL34" s="88"/>
      <c r="BM34" s="88"/>
      <c r="BN34" s="88"/>
      <c r="BO34" s="88"/>
      <c r="BP34" s="88"/>
      <c r="BQ34" s="88"/>
    </row>
    <row r="35" spans="1:69" ht="12.6" customHeight="1">
      <c r="A35" s="250" t="s">
        <v>124</v>
      </c>
      <c r="B35" s="48">
        <v>-3.5062094776135352E-3</v>
      </c>
      <c r="C35" s="48">
        <v>-2.5292126973277405E-2</v>
      </c>
      <c r="D35" s="48">
        <v>5.8154272381276691E-2</v>
      </c>
      <c r="E35" s="48">
        <v>-9.9380485286526491E-3</v>
      </c>
      <c r="F35" s="48">
        <v>1.8454858486125263E-2</v>
      </c>
      <c r="G35" s="48">
        <v>1.2440310268719453E-2</v>
      </c>
      <c r="H35" s="48">
        <v>-8.2240550127304791E-3</v>
      </c>
      <c r="I35" s="48">
        <v>-1.9890248109224172E-3</v>
      </c>
      <c r="J35" s="48">
        <v>-3.1902053621952948E-3</v>
      </c>
      <c r="K35" s="48">
        <v>1.1758070303953084E-2</v>
      </c>
      <c r="L35" s="48">
        <v>-1.0695693411556356E-2</v>
      </c>
      <c r="M35" s="48">
        <v>3.4952589432824803E-2</v>
      </c>
      <c r="N35" s="48">
        <v>1.7099925365118802E-2</v>
      </c>
      <c r="O35" s="48">
        <v>6.1439725191082565E-3</v>
      </c>
      <c r="P35" s="48">
        <v>2.2583822034868375E-2</v>
      </c>
      <c r="Q35" s="48">
        <v>3.2705326333834439E-2</v>
      </c>
      <c r="R35" s="48">
        <v>4.238828611657185E-3</v>
      </c>
      <c r="S35" s="48">
        <v>3.0100769506720703E-2</v>
      </c>
      <c r="T35" s="48">
        <v>1.9699999076300159E-3</v>
      </c>
      <c r="U35" s="48">
        <v>-7.1510771605961905E-3</v>
      </c>
      <c r="V35" s="48">
        <v>4.4004598722926981E-2</v>
      </c>
      <c r="W35" s="48">
        <v>-1.6686933668065818E-3</v>
      </c>
      <c r="X35" s="48">
        <v>1.5763571451057327E-2</v>
      </c>
      <c r="Y35" s="48">
        <v>2.2297820044636991E-2</v>
      </c>
      <c r="Z35" s="48">
        <v>3.2624489449572219E-2</v>
      </c>
      <c r="AA35" s="48">
        <v>2.4430453701050611E-2</v>
      </c>
      <c r="AB35" s="48">
        <v>2.0354774664884671E-2</v>
      </c>
      <c r="AC35" s="48">
        <v>4.1634446530280774E-3</v>
      </c>
      <c r="AD35" s="48">
        <v>-8.1556317842206696E-2</v>
      </c>
      <c r="AE35" s="48">
        <v>-5.3560354537822541E-2</v>
      </c>
      <c r="AF35" s="48">
        <v>-1.1873430573637361E-2</v>
      </c>
      <c r="AG35" s="48">
        <v>-8.25208703106268E-4</v>
      </c>
      <c r="AH35" s="48">
        <v>2.8735779282520298E-2</v>
      </c>
      <c r="AI35" s="48">
        <v>2.5728032413269215E-2</v>
      </c>
      <c r="AJ35" s="48">
        <v>4.9256053124347721E-3</v>
      </c>
      <c r="AK35" s="88">
        <v>-6.8121063497738376E-3</v>
      </c>
      <c r="AL35" s="88">
        <v>3.6826685855263219E-2</v>
      </c>
      <c r="AM35" s="88">
        <v>2.086736756801762E-2</v>
      </c>
      <c r="AN35" s="88">
        <v>1.027482340934124E-2</v>
      </c>
      <c r="AO35" s="88">
        <v>2.3396356729690083E-2</v>
      </c>
      <c r="AP35" s="88">
        <v>1.4594465268362762E-2</v>
      </c>
      <c r="AQ35" s="88">
        <v>3.1662887968102661E-2</v>
      </c>
      <c r="BJ35" s="88"/>
      <c r="BK35" s="88"/>
      <c r="BL35" s="88"/>
      <c r="BM35" s="88"/>
      <c r="BN35" s="88"/>
      <c r="BO35" s="88"/>
      <c r="BP35" s="88"/>
      <c r="BQ35" s="88"/>
    </row>
    <row r="36" spans="1:69" s="71" customFormat="1" ht="12.6" customHeight="1">
      <c r="A36" s="251" t="s">
        <v>125</v>
      </c>
      <c r="B36" s="133">
        <v>4.5989458125979543E-2</v>
      </c>
      <c r="C36" s="133">
        <v>-2.3172852142264461E-2</v>
      </c>
      <c r="D36" s="133">
        <v>8.8728939532700474E-2</v>
      </c>
      <c r="E36" s="133">
        <v>9.4969139845429672E-3</v>
      </c>
      <c r="F36" s="133">
        <v>2.7115053067108562E-2</v>
      </c>
      <c r="G36" s="133">
        <v>5.8003093981969227E-2</v>
      </c>
      <c r="H36" s="133">
        <v>-2.7019781080669325E-2</v>
      </c>
      <c r="I36" s="133">
        <v>-1.011135656296515E-2</v>
      </c>
      <c r="J36" s="133">
        <v>-1.7220662287707487E-2</v>
      </c>
      <c r="K36" s="133">
        <v>-2.3594719825798707E-2</v>
      </c>
      <c r="L36" s="133">
        <v>-3.4996780396230207E-2</v>
      </c>
      <c r="M36" s="133">
        <v>4.5094132667159524E-2</v>
      </c>
      <c r="N36" s="133">
        <v>5.4175927175450729E-2</v>
      </c>
      <c r="O36" s="133">
        <v>5.5158807641709433E-2</v>
      </c>
      <c r="P36" s="133">
        <v>7.7560450872497341E-2</v>
      </c>
      <c r="Q36" s="133">
        <v>9.3847073248455301E-2</v>
      </c>
      <c r="R36" s="133">
        <v>1.6912594865803748E-2</v>
      </c>
      <c r="S36" s="133">
        <v>5.3778210129307003E-2</v>
      </c>
      <c r="T36" s="133">
        <v>4.5885210977249201E-2</v>
      </c>
      <c r="U36" s="133">
        <v>2.1121724593549229E-3</v>
      </c>
      <c r="V36" s="133">
        <v>2.8995753005880091E-3</v>
      </c>
      <c r="W36" s="133">
        <v>-6.5179461028517724E-2</v>
      </c>
      <c r="X36" s="133">
        <v>-3.4992400326426858E-2</v>
      </c>
      <c r="Y36" s="133">
        <v>-9.0643097975413971E-3</v>
      </c>
      <c r="Z36" s="133">
        <v>5.4110253523443133E-2</v>
      </c>
      <c r="AA36" s="133">
        <v>4.4705845910805141E-2</v>
      </c>
      <c r="AB36" s="133">
        <v>2.3852345916112128E-2</v>
      </c>
      <c r="AC36" s="133">
        <v>-1.940107990397489E-2</v>
      </c>
      <c r="AD36" s="133">
        <v>-0.13759948054389093</v>
      </c>
      <c r="AE36" s="133">
        <v>-8.5098358511818475E-2</v>
      </c>
      <c r="AF36" s="133">
        <v>-2.8528376589197067E-2</v>
      </c>
      <c r="AG36" s="133">
        <v>-5.3700812048046945E-3</v>
      </c>
      <c r="AH36" s="133">
        <v>7.2675082733980143E-2</v>
      </c>
      <c r="AI36" s="133">
        <v>5.7166371233223635E-2</v>
      </c>
      <c r="AJ36" s="133">
        <v>3.6595618808329212E-2</v>
      </c>
      <c r="AK36" s="119">
        <v>1.6122635658777095E-2</v>
      </c>
      <c r="AL36" s="119">
        <v>5.2655505614791272E-2</v>
      </c>
      <c r="AM36" s="119">
        <v>2.8687050436911408E-2</v>
      </c>
      <c r="AN36" s="119">
        <v>4.0683835575967615E-2</v>
      </c>
      <c r="AO36" s="119">
        <v>9.1945091945091942E-2</v>
      </c>
      <c r="AP36" s="119">
        <v>8.1904458090756693E-2</v>
      </c>
      <c r="AQ36" s="119">
        <v>8.5997967320772431E-2</v>
      </c>
    </row>
    <row r="37" spans="1:69" s="71" customFormat="1" ht="12.6" customHeight="1">
      <c r="A37" s="251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19"/>
      <c r="AL37" s="119"/>
      <c r="AM37" s="119"/>
    </row>
    <row r="38" spans="1:69" ht="12.6" customHeight="1">
      <c r="A38" s="76" t="s">
        <v>126</v>
      </c>
    </row>
    <row r="39" spans="1:69" ht="12.6" customHeight="1">
      <c r="A39" s="50" t="s">
        <v>127</v>
      </c>
      <c r="B39" s="48">
        <v>0.10197891087678745</v>
      </c>
      <c r="C39" s="48">
        <v>7.9223540709239204E-2</v>
      </c>
      <c r="D39" s="48">
        <v>9.7376981105958826E-2</v>
      </c>
      <c r="E39" s="48">
        <v>0.11323616698542494</v>
      </c>
      <c r="F39" s="48">
        <v>0.11600471883602048</v>
      </c>
      <c r="G39" s="48">
        <v>8.5420109317401627E-2</v>
      </c>
      <c r="H39" s="48">
        <v>5.5625630676084725E-2</v>
      </c>
      <c r="I39" s="48">
        <v>2.9028436018957438E-2</v>
      </c>
      <c r="J39" s="48">
        <v>2.3490721165139838E-2</v>
      </c>
      <c r="K39" s="48">
        <v>3.9934418550181539E-2</v>
      </c>
      <c r="L39" s="48">
        <v>5.6631855657784724E-2</v>
      </c>
      <c r="M39" s="48">
        <v>8.5664939550949892E-2</v>
      </c>
      <c r="N39" s="48">
        <v>0.10064264402111545</v>
      </c>
      <c r="O39" s="48">
        <v>8.8513513513513553E-2</v>
      </c>
      <c r="P39" s="48">
        <v>8.0973864836086262E-2</v>
      </c>
      <c r="Q39" s="48">
        <v>0.10181355392936697</v>
      </c>
      <c r="R39" s="48">
        <v>4.093076842873522E-2</v>
      </c>
      <c r="S39" s="48">
        <v>6.1038692323608368E-2</v>
      </c>
      <c r="T39" s="48">
        <v>7.9401611047180687E-2</v>
      </c>
      <c r="U39" s="48">
        <v>7.8352103186062116E-2</v>
      </c>
      <c r="V39" s="48">
        <v>0.15978467415503883</v>
      </c>
      <c r="W39" s="48">
        <v>0.13219383775351035</v>
      </c>
      <c r="X39" s="48">
        <v>0.13045163791432457</v>
      </c>
      <c r="Y39" s="48">
        <v>0.10927546192984017</v>
      </c>
      <c r="Z39" s="48">
        <v>8.7937701251633582E-2</v>
      </c>
      <c r="AA39" s="48">
        <v>8.6224506492544428E-2</v>
      </c>
      <c r="AB39" s="48">
        <v>8.8048696844992946E-2</v>
      </c>
      <c r="AC39" s="48">
        <v>6.8703014907686821E-2</v>
      </c>
      <c r="AD39" s="48">
        <v>4.3819957132650744E-2</v>
      </c>
      <c r="AE39" s="48">
        <v>5.4784745897090481E-2</v>
      </c>
      <c r="AF39" s="48">
        <v>5.2005358127807044E-2</v>
      </c>
      <c r="AG39" s="48">
        <v>8.2900384007228434E-2</v>
      </c>
      <c r="AH39" s="48">
        <v>0.10282150733896089</v>
      </c>
      <c r="AI39" s="48">
        <v>0.16088973241130478</v>
      </c>
      <c r="AJ39" s="48">
        <v>0.17829720620178269</v>
      </c>
      <c r="AK39" s="48">
        <v>0.21695994993742174</v>
      </c>
      <c r="AL39" s="48">
        <v>0.26252486035445832</v>
      </c>
      <c r="AM39" s="88">
        <v>0.22374665066353505</v>
      </c>
      <c r="AN39" s="88">
        <v>0.27725067358715783</v>
      </c>
      <c r="AO39" s="88">
        <v>0.27720225401001164</v>
      </c>
      <c r="AP39" s="88">
        <v>0.24738684827014024</v>
      </c>
      <c r="AQ39" s="88">
        <v>0.30417113070192592</v>
      </c>
    </row>
    <row r="40" spans="1:69" ht="12.6" customHeight="1">
      <c r="A40" s="50" t="s">
        <v>128</v>
      </c>
      <c r="B40" s="83"/>
      <c r="C40" s="83"/>
      <c r="D40" s="83"/>
      <c r="E40" s="83"/>
      <c r="F40" s="48">
        <v>0.16487455197132617</v>
      </c>
      <c r="G40" s="48">
        <v>0.11728083459532224</v>
      </c>
      <c r="H40" s="48">
        <v>8.0237489397794626E-2</v>
      </c>
      <c r="I40" s="48">
        <v>2.2993688007213908E-2</v>
      </c>
      <c r="J40" s="48">
        <v>2.1076923076923215E-2</v>
      </c>
      <c r="K40" s="48">
        <v>2.5903614457831292E-2</v>
      </c>
      <c r="L40" s="48">
        <v>2.8894472361809198E-2</v>
      </c>
      <c r="M40" s="48">
        <v>2.8353165858674867E-2</v>
      </c>
      <c r="N40" s="48">
        <v>3.1791472050625158E-2</v>
      </c>
      <c r="O40" s="48">
        <v>2.7598355842630484E-2</v>
      </c>
      <c r="P40" s="48">
        <v>5.4487179487179294E-2</v>
      </c>
      <c r="Q40" s="48">
        <v>7.6714285714285735E-2</v>
      </c>
      <c r="R40" s="48">
        <v>3.0811915887850594E-2</v>
      </c>
      <c r="S40" s="48">
        <v>3.585714285714281E-2</v>
      </c>
      <c r="T40" s="48">
        <v>6.0509480387899828E-2</v>
      </c>
      <c r="U40" s="48">
        <v>7.0147273450975156E-2</v>
      </c>
      <c r="V40" s="48">
        <v>0.17271709873919816</v>
      </c>
      <c r="W40" s="48">
        <v>0.16240104813129208</v>
      </c>
      <c r="X40" s="48">
        <v>0.15052968039022474</v>
      </c>
      <c r="Y40" s="48">
        <v>0.12199437122630385</v>
      </c>
      <c r="Z40" s="48">
        <v>0.10795570540008037</v>
      </c>
      <c r="AA40" s="48">
        <v>0.11940696939101181</v>
      </c>
      <c r="AB40" s="48">
        <v>0.11743772241992878</v>
      </c>
      <c r="AC40" s="48">
        <v>0.10048211702747167</v>
      </c>
      <c r="AD40" s="48">
        <v>3.1085196180939967E-2</v>
      </c>
      <c r="AE40" s="48">
        <v>5.3100158982511969E-2</v>
      </c>
      <c r="AF40" s="48">
        <v>5.4140127388535131E-2</v>
      </c>
      <c r="AG40" s="48">
        <v>7.2497238678582043E-2</v>
      </c>
      <c r="AH40" s="48">
        <v>0.12794755207782593</v>
      </c>
      <c r="AI40" s="48">
        <v>0.16767310789049916</v>
      </c>
      <c r="AJ40" s="48">
        <v>0.16558610271903307</v>
      </c>
      <c r="AK40" s="48">
        <v>0.20335174609119</v>
      </c>
      <c r="AL40" s="48">
        <v>0.26830411549639077</v>
      </c>
      <c r="AM40" s="88">
        <v>0.23702809860368901</v>
      </c>
      <c r="AN40" s="88">
        <v>0.34470683680266689</v>
      </c>
      <c r="AO40" s="88">
        <v>0.38597992686532345</v>
      </c>
      <c r="AP40" s="88">
        <v>0.32951437652450277</v>
      </c>
      <c r="AQ40" s="88">
        <v>0.41234671125975475</v>
      </c>
    </row>
    <row r="41" spans="1:69" ht="12.6" customHeight="1">
      <c r="A41" s="50" t="s">
        <v>129</v>
      </c>
      <c r="B41" s="48">
        <v>-1.6425936943406882E-2</v>
      </c>
      <c r="C41" s="48">
        <v>-5.0623175677624754E-2</v>
      </c>
      <c r="D41" s="48">
        <v>-3.902733739810027E-2</v>
      </c>
      <c r="E41" s="48">
        <v>-3.9094483389554568E-3</v>
      </c>
      <c r="F41" s="48">
        <v>2.1474588403722183E-2</v>
      </c>
      <c r="G41" s="48">
        <v>1.1453113815318661E-2</v>
      </c>
      <c r="H41" s="48">
        <v>1.436781609195581E-3</v>
      </c>
      <c r="I41" s="48">
        <v>9.7087378640776656E-3</v>
      </c>
      <c r="J41" s="48">
        <v>6.3069376313946712E-3</v>
      </c>
      <c r="K41" s="48">
        <v>2.3354564755838414E-2</v>
      </c>
      <c r="L41" s="48">
        <v>5.7388809182209455E-2</v>
      </c>
      <c r="M41" s="48">
        <v>7.4175824175824356E-2</v>
      </c>
      <c r="N41" s="48">
        <v>7.3816155988857934E-2</v>
      </c>
      <c r="O41" s="48">
        <v>6.2240663900414939E-2</v>
      </c>
      <c r="P41" s="48">
        <v>1.8317503392130119E-2</v>
      </c>
      <c r="Q41" s="48">
        <v>4.1560102301790192E-2</v>
      </c>
      <c r="R41" s="48">
        <v>-3.5724971879407152E-2</v>
      </c>
      <c r="S41" s="48">
        <v>-9.0445806013663699E-3</v>
      </c>
      <c r="T41" s="48">
        <v>8.4222187858653541E-3</v>
      </c>
      <c r="U41" s="48">
        <v>-6.971882199988122E-3</v>
      </c>
      <c r="V41" s="48">
        <v>7.5791470336287414E-2</v>
      </c>
      <c r="W41" s="48">
        <v>4.0010864307866045E-2</v>
      </c>
      <c r="X41" s="48">
        <v>2.7743383621816164E-2</v>
      </c>
      <c r="Y41" s="48">
        <v>4.5032038540754327E-2</v>
      </c>
      <c r="Z41" s="48">
        <v>2.0488083207137242E-2</v>
      </c>
      <c r="AA41" s="48">
        <v>4.5703767182419641E-2</v>
      </c>
      <c r="AB41" s="48">
        <v>6.3266462791244482E-2</v>
      </c>
      <c r="AC41" s="48">
        <v>3.0834284736128259E-2</v>
      </c>
      <c r="AD41" s="48">
        <v>2.146934991425975E-2</v>
      </c>
      <c r="AE41" s="48">
        <v>-7.0492857156470023E-3</v>
      </c>
      <c r="AF41" s="48">
        <v>-3.4876176018787453E-2</v>
      </c>
      <c r="AG41" s="48">
        <v>-2.5036348781661721E-2</v>
      </c>
      <c r="AH41" s="48">
        <v>-4.6177360024850844E-2</v>
      </c>
      <c r="AI41" s="48">
        <v>-6.3139709394810506E-4</v>
      </c>
      <c r="AJ41" s="48">
        <v>2.5581282412090456E-2</v>
      </c>
      <c r="AK41" s="48">
        <v>6.7522532989185535E-2</v>
      </c>
      <c r="AL41" s="48">
        <v>0.12670482099722302</v>
      </c>
      <c r="AM41" s="88">
        <v>0.10536598245741646</v>
      </c>
      <c r="AN41" s="88">
        <v>0.16193146458910967</v>
      </c>
      <c r="AO41" s="88">
        <v>0.17031509282010004</v>
      </c>
      <c r="AP41" s="88">
        <v>0.16105876348247761</v>
      </c>
      <c r="AQ41" s="88">
        <v>0.23650315580199299</v>
      </c>
    </row>
    <row r="42" spans="1:69" ht="12.6" customHeight="1">
      <c r="A42" s="50" t="s">
        <v>130</v>
      </c>
      <c r="B42" s="48">
        <v>6.1254974798394812E-2</v>
      </c>
      <c r="C42" s="48">
        <v>7.809833876304606E-2</v>
      </c>
      <c r="D42" s="48">
        <v>0.12713411774394179</v>
      </c>
      <c r="E42" s="48">
        <v>0.10460453425707583</v>
      </c>
      <c r="F42" s="48">
        <v>7.0190187965094797E-2</v>
      </c>
      <c r="G42" s="48">
        <v>5.3327965577986802E-2</v>
      </c>
      <c r="H42" s="48">
        <v>-2.0767672324618625E-2</v>
      </c>
      <c r="I42" s="48">
        <v>-0.13116439913611411</v>
      </c>
      <c r="J42" s="48">
        <v>-0.10854694462057812</v>
      </c>
      <c r="K42" s="48">
        <v>-9.1420824173149007E-2</v>
      </c>
      <c r="L42" s="48">
        <v>-0.10822848235163129</v>
      </c>
      <c r="M42" s="48">
        <v>-2.2681606139298593E-2</v>
      </c>
      <c r="N42" s="48">
        <v>4.4033667334669291E-2</v>
      </c>
      <c r="O42" s="48">
        <v>6.3607546672052928E-2</v>
      </c>
      <c r="P42" s="48">
        <v>8.6985474674324603E-2</v>
      </c>
      <c r="Q42" s="48">
        <v>0.1379167122089846</v>
      </c>
      <c r="R42" s="48">
        <v>0.15912283072487998</v>
      </c>
      <c r="S42" s="48">
        <v>0.11154797153797258</v>
      </c>
      <c r="T42" s="48">
        <v>0.14723586071750105</v>
      </c>
      <c r="U42" s="48">
        <v>0.15445498904983301</v>
      </c>
      <c r="V42" s="48">
        <v>0.1129670861525498</v>
      </c>
      <c r="W42" s="48">
        <v>0.18258745757215999</v>
      </c>
      <c r="X42" s="48">
        <v>0.18985359408214775</v>
      </c>
      <c r="Y42" s="48">
        <v>0.14410756481512288</v>
      </c>
      <c r="Z42" s="48">
        <v>0.19720402137177051</v>
      </c>
      <c r="AA42" s="48">
        <v>9.4408991135935816E-2</v>
      </c>
      <c r="AB42" s="48">
        <v>8.7965753296576077E-2</v>
      </c>
      <c r="AC42" s="48">
        <v>3.601099572388522E-2</v>
      </c>
      <c r="AD42" s="48">
        <v>-3.8849932755652739E-2</v>
      </c>
      <c r="AE42" s="48">
        <v>3.9107623922413737E-2</v>
      </c>
      <c r="AF42" s="48">
        <v>8.1784875665041223E-2</v>
      </c>
      <c r="AG42" s="48">
        <v>0.15324814438880296</v>
      </c>
      <c r="AH42" s="48">
        <v>0.23153720695279167</v>
      </c>
      <c r="AI42" s="48">
        <v>0.1585593573522539</v>
      </c>
      <c r="AJ42" s="48">
        <v>0.10894199045100739</v>
      </c>
      <c r="AK42" s="48">
        <v>0.12422127742457767</v>
      </c>
      <c r="AL42" s="48">
        <v>7.7102870463750639E-2</v>
      </c>
      <c r="AM42" s="88">
        <v>0.13208201608612691</v>
      </c>
      <c r="AN42" s="88">
        <v>0.23463417160969779</v>
      </c>
      <c r="AO42" s="88">
        <v>0.24965349214943156</v>
      </c>
      <c r="AP42" s="88">
        <v>0.25986171042370687</v>
      </c>
      <c r="AQ42" s="88">
        <v>0.24003261514133234</v>
      </c>
    </row>
    <row r="44" spans="1:69" ht="12.6" hidden="1" customHeight="1">
      <c r="A44" s="76" t="s">
        <v>131</v>
      </c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</row>
    <row r="45" spans="1:69" ht="12.6" hidden="1" customHeight="1">
      <c r="A45" s="71" t="s">
        <v>132</v>
      </c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>
        <v>-9.1725580480702673E-3</v>
      </c>
      <c r="O45" s="133">
        <v>-2.1514977108341937E-2</v>
      </c>
      <c r="P45" s="133">
        <v>4.1631662245018575E-3</v>
      </c>
      <c r="Q45" s="133">
        <v>-1.8706013675709676E-2</v>
      </c>
      <c r="R45" s="133">
        <v>-4.3196966777401258E-3</v>
      </c>
      <c r="S45" s="133">
        <v>1.4842343547109671E-2</v>
      </c>
      <c r="T45" s="133">
        <v>1.6170560761306296E-2</v>
      </c>
      <c r="U45" s="133">
        <v>6.2029895826811954E-2</v>
      </c>
      <c r="V45" s="133">
        <v>6.5374687998388081E-2</v>
      </c>
      <c r="W45" s="133">
        <v>9.7081525233902122E-2</v>
      </c>
      <c r="X45" s="133">
        <v>0.12266216034314259</v>
      </c>
      <c r="Y45" s="133">
        <v>0.11577455583225693</v>
      </c>
      <c r="Z45" s="133">
        <v>7.1321093265737767E-2</v>
      </c>
      <c r="AA45" s="133">
        <v>-6.9351431411512898E-4</v>
      </c>
      <c r="AB45" s="133">
        <v>-4.2176429726220044E-2</v>
      </c>
      <c r="AC45" s="133">
        <v>-4.6910084033864541E-2</v>
      </c>
      <c r="AD45" s="133">
        <v>2.8487965199770038E-2</v>
      </c>
      <c r="AE45" s="133">
        <v>7.8444620735061976E-2</v>
      </c>
      <c r="AF45" s="133">
        <v>9.8936983843190163E-2</v>
      </c>
      <c r="AG45" s="133">
        <v>6.980787564265567E-2</v>
      </c>
      <c r="AH45" s="133">
        <v>-7.9044388849592861E-3</v>
      </c>
      <c r="AI45" s="133">
        <v>-2.3407694105798571E-2</v>
      </c>
      <c r="AJ45" s="119">
        <v>-2.5010446295884892E-2</v>
      </c>
      <c r="AK45" s="88"/>
      <c r="AL45" s="88"/>
    </row>
    <row r="46" spans="1:69" ht="12.6" hidden="1" customHeight="1">
      <c r="A46" s="78" t="s">
        <v>79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>
        <v>-1.8944129044017877E-2</v>
      </c>
      <c r="O46" s="48">
        <v>-5.3340205134457697E-2</v>
      </c>
      <c r="P46" s="48">
        <v>2.4209299158939102E-2</v>
      </c>
      <c r="Q46" s="48">
        <v>-2.2620432776931154E-2</v>
      </c>
      <c r="R46" s="48">
        <v>-5.2473888869011276E-3</v>
      </c>
      <c r="S46" s="48">
        <v>6.0365276973447735E-2</v>
      </c>
      <c r="T46" s="48">
        <v>4.4357405797179394E-2</v>
      </c>
      <c r="U46" s="48">
        <v>0.12372609217760977</v>
      </c>
      <c r="V46" s="48">
        <v>0.10523008114330179</v>
      </c>
      <c r="W46" s="48">
        <v>9.9431853621154698E-2</v>
      </c>
      <c r="X46" s="48">
        <v>0.10914634816849533</v>
      </c>
      <c r="Y46" s="48">
        <v>0.16558167093213294</v>
      </c>
      <c r="Z46" s="48">
        <v>0.20437937108964266</v>
      </c>
      <c r="AA46" s="48">
        <v>0.25992629107209941</v>
      </c>
      <c r="AB46" s="48">
        <v>0.25648879313943529</v>
      </c>
      <c r="AC46" s="48">
        <v>0.16733327224392336</v>
      </c>
      <c r="AD46" s="48">
        <v>7.8312390915630248E-2</v>
      </c>
      <c r="AE46" s="48">
        <v>-4.0471456031188846E-2</v>
      </c>
      <c r="AF46" s="48">
        <v>-7.4954425450431739E-2</v>
      </c>
      <c r="AG46" s="48">
        <v>-0.11174234677740169</v>
      </c>
      <c r="AH46" s="48">
        <v>-6.357342272565214E-2</v>
      </c>
      <c r="AI46" s="48">
        <v>2.8623154526955519E-2</v>
      </c>
      <c r="AJ46" s="88">
        <v>4.7658496950308438E-2</v>
      </c>
      <c r="AK46" s="88"/>
      <c r="AL46" s="88"/>
    </row>
    <row r="47" spans="1:69" ht="12.6" hidden="1" customHeight="1">
      <c r="A47" s="78" t="s">
        <v>80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>
        <v>-0.44056104944625163</v>
      </c>
      <c r="O47" s="48">
        <v>-0.56255796761642496</v>
      </c>
      <c r="P47" s="48">
        <v>-0.56720615651141226</v>
      </c>
      <c r="Q47" s="48">
        <v>-0.5286526213271785</v>
      </c>
      <c r="R47" s="48">
        <v>-0.35758810243116368</v>
      </c>
      <c r="S47" s="48">
        <v>-0.20313246587622957</v>
      </c>
      <c r="T47" s="48">
        <v>-5.6705128517793413E-2</v>
      </c>
      <c r="U47" s="48">
        <v>9.9237753296233411E-2</v>
      </c>
      <c r="V47" s="48">
        <v>0.15994899810628205</v>
      </c>
      <c r="W47" s="48">
        <v>0.17465701346311158</v>
      </c>
      <c r="X47" s="48">
        <v>2.3205017287160068E-3</v>
      </c>
      <c r="Y47" s="48">
        <v>-0.16617453238990476</v>
      </c>
      <c r="Z47" s="48">
        <v>-0.2760938792290627</v>
      </c>
      <c r="AA47" s="48">
        <v>-0.33229538417234095</v>
      </c>
      <c r="AB47" s="48">
        <v>-0.19867419659604224</v>
      </c>
      <c r="AC47" s="48">
        <v>0.16328367414146872</v>
      </c>
      <c r="AD47" s="48">
        <v>1.382777066655692</v>
      </c>
      <c r="AE47" s="48">
        <v>2.4800291167105089</v>
      </c>
      <c r="AF47" s="48">
        <v>3.388751788800052</v>
      </c>
      <c r="AG47" s="48">
        <v>3.2711001845987564</v>
      </c>
      <c r="AH47" s="48">
        <v>0.99091650198530568</v>
      </c>
      <c r="AI47" s="48">
        <v>0.36729072298147614</v>
      </c>
      <c r="AJ47" s="88">
        <v>2.6157478564891923E-2</v>
      </c>
      <c r="AK47" s="88"/>
      <c r="AL47" s="88"/>
    </row>
    <row r="48" spans="1:69" ht="12.6" hidden="1" customHeight="1">
      <c r="A48" s="78" t="s">
        <v>120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>
        <v>-8.8701713921316427E-2</v>
      </c>
      <c r="O48" s="48">
        <v>-6.8165343731376726E-3</v>
      </c>
      <c r="P48" s="48">
        <v>-2.1765649661598108E-2</v>
      </c>
      <c r="Q48" s="48">
        <v>7.6087549283947675E-2</v>
      </c>
      <c r="R48" s="48">
        <v>5.7775250443594439E-2</v>
      </c>
      <c r="S48" s="48">
        <v>7.3137352723966487E-2</v>
      </c>
      <c r="T48" s="48">
        <v>7.1869762520742286E-2</v>
      </c>
      <c r="U48" s="48">
        <v>9.6535069804290385E-2</v>
      </c>
      <c r="V48" s="48">
        <v>0.10595018459952787</v>
      </c>
      <c r="W48" s="48">
        <v>0.13044402249532694</v>
      </c>
      <c r="X48" s="48">
        <v>0.1743236344379453</v>
      </c>
      <c r="Y48" s="48">
        <v>0.12978405568504758</v>
      </c>
      <c r="Z48" s="48">
        <v>0.10146216224280713</v>
      </c>
      <c r="AA48" s="48">
        <v>2.4694667746366639E-2</v>
      </c>
      <c r="AB48" s="48">
        <v>-1.607179104655343E-2</v>
      </c>
      <c r="AC48" s="48">
        <v>4.0742263715272786E-2</v>
      </c>
      <c r="AD48" s="48">
        <v>0.11940158239473786</v>
      </c>
      <c r="AE48" s="48">
        <v>0.15581209931412299</v>
      </c>
      <c r="AF48" s="48">
        <v>0.19822856794308108</v>
      </c>
      <c r="AG48" s="48">
        <v>8.2745360882720442E-2</v>
      </c>
      <c r="AH48" s="48">
        <v>-7.5120109884696862E-2</v>
      </c>
      <c r="AI48" s="48">
        <v>-0.13163424284231651</v>
      </c>
      <c r="AJ48" s="88">
        <v>-0.20088902702799849</v>
      </c>
      <c r="AK48" s="88"/>
      <c r="AL48" s="88"/>
    </row>
    <row r="49" spans="1:44" ht="12.6" hidden="1" customHeight="1">
      <c r="A49" s="78" t="s">
        <v>121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v>0.21875195006161374</v>
      </c>
      <c r="O49" s="48">
        <v>7.3814464103758359E-2</v>
      </c>
      <c r="P49" s="48">
        <v>4.7008449767819593E-2</v>
      </c>
      <c r="Q49" s="48">
        <v>4.5316091096949673E-3</v>
      </c>
      <c r="R49" s="48">
        <v>-8.1715703137718587E-2</v>
      </c>
      <c r="S49" s="48">
        <v>-4.4106940311061438E-2</v>
      </c>
      <c r="T49" s="48">
        <v>-2.9100180801559294E-2</v>
      </c>
      <c r="U49" s="48">
        <v>-5.8292267346350624E-2</v>
      </c>
      <c r="V49" s="48">
        <v>2.7476271155280507E-2</v>
      </c>
      <c r="W49" s="48">
        <v>8.9948866411420969E-2</v>
      </c>
      <c r="X49" s="48">
        <v>0.21910160060857953</v>
      </c>
      <c r="Y49" s="48">
        <v>0.28876297997532663</v>
      </c>
      <c r="Z49" s="48">
        <v>0.12766918927111659</v>
      </c>
      <c r="AA49" s="48">
        <v>-2.4031593523872963E-2</v>
      </c>
      <c r="AB49" s="48">
        <v>-7.6578098239939774E-2</v>
      </c>
      <c r="AC49" s="48">
        <v>-0.1412606983695357</v>
      </c>
      <c r="AD49" s="48">
        <v>-4.8203531153283241E-2</v>
      </c>
      <c r="AE49" s="48">
        <v>-4.7647494109562816E-2</v>
      </c>
      <c r="AF49" s="48">
        <v>-0.12283792967185936</v>
      </c>
      <c r="AG49" s="48">
        <v>-0.24715930231060257</v>
      </c>
      <c r="AH49" s="48">
        <v>-0.3016365915043161</v>
      </c>
      <c r="AI49" s="48">
        <v>-0.23130857850337772</v>
      </c>
      <c r="AJ49" s="88">
        <v>-0.12072905828201463</v>
      </c>
      <c r="AK49" s="88"/>
      <c r="AL49" s="88"/>
    </row>
    <row r="50" spans="1:44" ht="12.6" hidden="1" customHeight="1">
      <c r="A50" s="78" t="s">
        <v>122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>
        <v>-2.0803458175294054E-2</v>
      </c>
      <c r="O50" s="48">
        <v>-7.4366782416012023E-2</v>
      </c>
      <c r="P50" s="48">
        <v>-5.2549106581035288E-2</v>
      </c>
      <c r="Q50" s="48">
        <v>-8.6791023003319645E-2</v>
      </c>
      <c r="R50" s="48">
        <v>-4.9226062061331621E-2</v>
      </c>
      <c r="S50" s="48">
        <v>-3.4647529663727084E-2</v>
      </c>
      <c r="T50" s="48">
        <v>-4.186105882471558E-2</v>
      </c>
      <c r="U50" s="48">
        <v>-2.6897228993583933E-2</v>
      </c>
      <c r="V50" s="48">
        <v>3.7546208374976908E-2</v>
      </c>
      <c r="W50" s="48">
        <v>0.1375379725160597</v>
      </c>
      <c r="X50" s="48">
        <v>0.28439285560387018</v>
      </c>
      <c r="Y50" s="48">
        <v>0.4128814686986122</v>
      </c>
      <c r="Z50" s="48">
        <v>0.27619365286571607</v>
      </c>
      <c r="AA50" s="48">
        <v>0.10586781372126386</v>
      </c>
      <c r="AB50" s="48">
        <v>-5.8525064849794139E-2</v>
      </c>
      <c r="AC50" s="48">
        <v>-0.16000982435059086</v>
      </c>
      <c r="AD50" s="48">
        <v>-9.6835669316284623E-2</v>
      </c>
      <c r="AE50" s="48">
        <v>-2.0034746901860245E-3</v>
      </c>
      <c r="AF50" s="48">
        <v>0.1110326776577566</v>
      </c>
      <c r="AG50" s="48">
        <v>0.21870749032326464</v>
      </c>
      <c r="AH50" s="48">
        <v>0.18600483813851731</v>
      </c>
      <c r="AI50" s="48">
        <v>0.19719078601189377</v>
      </c>
      <c r="AJ50" s="88">
        <v>0.1761478126381868</v>
      </c>
      <c r="AK50" s="88"/>
      <c r="AL50" s="88"/>
    </row>
    <row r="51" spans="1:44" ht="12.6" hidden="1" customHeight="1">
      <c r="A51" s="78" t="s">
        <v>133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>
        <v>0.11717756854020678</v>
      </c>
      <c r="O51" s="48">
        <v>8.3102168571881352E-2</v>
      </c>
      <c r="P51" s="48">
        <v>3.6084566529962725E-2</v>
      </c>
      <c r="Q51" s="48">
        <v>-8.4007866347609705E-2</v>
      </c>
      <c r="R51" s="48">
        <v>-8.7618229191227859E-2</v>
      </c>
      <c r="S51" s="48">
        <v>-5.2656409804679005E-2</v>
      </c>
      <c r="T51" s="48">
        <v>1.422356695203697E-2</v>
      </c>
      <c r="U51" s="48">
        <v>0.1300989405986448</v>
      </c>
      <c r="V51" s="48">
        <v>0.19630344769324926</v>
      </c>
      <c r="W51" s="48">
        <v>0.29751378823875196</v>
      </c>
      <c r="X51" s="48">
        <v>0.38161771502689823</v>
      </c>
      <c r="Y51" s="48">
        <v>0.21894382935326684</v>
      </c>
      <c r="Z51" s="48">
        <v>4.3099866005378296E-2</v>
      </c>
      <c r="AA51" s="48">
        <v>-0.12384368446592386</v>
      </c>
      <c r="AB51" s="48">
        <v>-0.25042482648710596</v>
      </c>
      <c r="AC51" s="48">
        <v>-0.24894225257135982</v>
      </c>
      <c r="AD51" s="48">
        <v>-5.6816607649738393E-2</v>
      </c>
      <c r="AE51" s="48">
        <v>9.8592408094518191E-2</v>
      </c>
      <c r="AF51" s="48">
        <v>0.14337279244151224</v>
      </c>
      <c r="AG51" s="48">
        <v>9.5038732379448376E-2</v>
      </c>
      <c r="AH51" s="48">
        <v>-0.12562743447655511</v>
      </c>
      <c r="AI51" s="48">
        <v>-0.23681437709126019</v>
      </c>
      <c r="AJ51" s="88">
        <v>-0.21310641005394171</v>
      </c>
      <c r="AK51" s="88"/>
      <c r="AL51" s="88"/>
    </row>
    <row r="52" spans="1:44" ht="12.6" hidden="1" customHeight="1">
      <c r="A52" s="78" t="s">
        <v>124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>
        <v>-1.0903497733643075E-2</v>
      </c>
      <c r="O52" s="48">
        <v>1.0091274455393817E-2</v>
      </c>
      <c r="P52" s="48">
        <v>-7.5668089583221798E-3</v>
      </c>
      <c r="Q52" s="48">
        <v>5.8649649214461697E-3</v>
      </c>
      <c r="R52" s="48">
        <v>2.5228781200903105E-2</v>
      </c>
      <c r="S52" s="48">
        <v>-3.2158679010786395E-3</v>
      </c>
      <c r="T52" s="48">
        <v>1.1626335453097436E-2</v>
      </c>
      <c r="U52" s="48">
        <v>2.1178449720484993E-2</v>
      </c>
      <c r="V52" s="48">
        <v>-1.3907238237439223E-2</v>
      </c>
      <c r="W52" s="48">
        <v>1.601020968916389E-2</v>
      </c>
      <c r="X52" s="48">
        <v>5.7956419809834792E-4</v>
      </c>
      <c r="Y52" s="48">
        <v>-2.2271260518498148E-2</v>
      </c>
      <c r="Z52" s="48">
        <v>-2.3772659614850977E-2</v>
      </c>
      <c r="AA52" s="48">
        <v>-6.5714638825661198E-2</v>
      </c>
      <c r="AB52" s="48">
        <v>-7.4452616960353768E-2</v>
      </c>
      <c r="AC52" s="48">
        <v>-6.9276927199247273E-2</v>
      </c>
      <c r="AD52" s="48">
        <v>1.0273320465626679E-2</v>
      </c>
      <c r="AE52" s="48">
        <v>8.2822686234075293E-2</v>
      </c>
      <c r="AF52" s="48">
        <v>0.12219106816330982</v>
      </c>
      <c r="AG52" s="48">
        <v>0.15487005591238279</v>
      </c>
      <c r="AH52" s="48">
        <v>8.2770255992336894E-2</v>
      </c>
      <c r="AI52" s="48">
        <v>3.2742210709971964E-2</v>
      </c>
      <c r="AJ52" s="88">
        <v>1.6408542506483936E-2</v>
      </c>
      <c r="AK52" s="88"/>
      <c r="AL52" s="88"/>
    </row>
    <row r="54" spans="1:44" ht="12.6" customHeight="1">
      <c r="A54" s="76" t="s">
        <v>134</v>
      </c>
    </row>
    <row r="55" spans="1:44" ht="12.6" customHeight="1">
      <c r="A55" s="134" t="s">
        <v>135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19">
        <v>8.0919313173757196E-2</v>
      </c>
      <c r="O55" s="119">
        <v>0.1069654945126777</v>
      </c>
      <c r="P55" s="119">
        <v>8.4405554114114129E-2</v>
      </c>
      <c r="Q55" s="119">
        <v>0.11393527739988737</v>
      </c>
      <c r="R55" s="119">
        <v>8.2366995609762739E-2</v>
      </c>
      <c r="S55" s="119">
        <v>5.5180357060758377E-2</v>
      </c>
      <c r="T55" s="119">
        <v>5.3601115539896639E-2</v>
      </c>
      <c r="U55" s="119">
        <v>2.9705618666190274E-3</v>
      </c>
      <c r="V55" s="119">
        <v>2.7723311130798716E-2</v>
      </c>
      <c r="W55" s="119">
        <v>1.4119852424248788E-2</v>
      </c>
      <c r="X55" s="119">
        <v>1.9231726339151182E-3</v>
      </c>
      <c r="Y55" s="119">
        <v>1.47311371282708E-2</v>
      </c>
      <c r="Z55" s="119">
        <v>3.9873062105523202E-2</v>
      </c>
      <c r="AA55" s="119">
        <v>0.10341529121479025</v>
      </c>
      <c r="AB55" s="119">
        <v>0.14084065213573288</v>
      </c>
      <c r="AC55" s="119">
        <v>0.13576779714248707</v>
      </c>
      <c r="AD55" s="119">
        <v>4.1429263114501048E-2</v>
      </c>
      <c r="AE55" s="119">
        <v>-1.3986216762730794E-2</v>
      </c>
      <c r="AF55" s="119">
        <v>-4.018502384267867E-2</v>
      </c>
      <c r="AG55" s="119">
        <v>-1.0390058636232238E-2</v>
      </c>
      <c r="AH55" s="119">
        <v>8.184361248740854E-2</v>
      </c>
      <c r="AI55" s="119">
        <v>0.12588599067959122</v>
      </c>
      <c r="AJ55" s="119">
        <v>0.15948108609380793</v>
      </c>
      <c r="AK55" s="119">
        <v>0.16517629957563779</v>
      </c>
      <c r="AL55" s="119">
        <v>0.19094720302771767</v>
      </c>
      <c r="AM55" s="119">
        <v>0.22112126708310512</v>
      </c>
      <c r="AN55" s="119">
        <v>0.26101463947919484</v>
      </c>
      <c r="AO55" s="119">
        <v>0.30974104691001397</v>
      </c>
      <c r="AP55" s="119">
        <v>0.29049014041985904</v>
      </c>
      <c r="AQ55" s="119">
        <v>0.30342626135530998</v>
      </c>
      <c r="AR55" s="225"/>
    </row>
    <row r="56" spans="1:44" ht="12.6" customHeight="1">
      <c r="A56" s="25" t="s">
        <v>136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88">
        <v>7.100451802839039E-2</v>
      </c>
      <c r="O56" s="88">
        <v>8.3149157238512836E-2</v>
      </c>
      <c r="P56" s="88">
        <v>8.892011469066409E-2</v>
      </c>
      <c r="Q56" s="88">
        <v>9.309798886699E-2</v>
      </c>
      <c r="R56" s="88">
        <v>7.7691498494731781E-2</v>
      </c>
      <c r="S56" s="88">
        <v>7.0841706424416312E-2</v>
      </c>
      <c r="T56" s="88">
        <v>7.063843639691457E-2</v>
      </c>
      <c r="U56" s="88">
        <v>6.5184721336564305E-2</v>
      </c>
      <c r="V56" s="88">
        <v>9.4910401944644701E-2</v>
      </c>
      <c r="W56" s="88">
        <v>0.11257215446757435</v>
      </c>
      <c r="X56" s="88">
        <v>0.1248212334870463</v>
      </c>
      <c r="Y56" s="88">
        <v>0.13221118381845731</v>
      </c>
      <c r="Z56" s="88">
        <v>0.11403794575247971</v>
      </c>
      <c r="AA56" s="88">
        <v>0.10265005691591941</v>
      </c>
      <c r="AB56" s="88">
        <v>9.2724066542115235E-2</v>
      </c>
      <c r="AC56" s="88">
        <v>8.2488834335576119E-2</v>
      </c>
      <c r="AD56" s="88">
        <v>7.1097463720129137E-2</v>
      </c>
      <c r="AE56" s="88">
        <v>6.3361260502860256E-2</v>
      </c>
      <c r="AF56" s="88">
        <v>5.4776174945849736E-2</v>
      </c>
      <c r="AG56" s="88">
        <v>5.8692509085225344E-2</v>
      </c>
      <c r="AH56" s="88">
        <v>7.3529980283759191E-2</v>
      </c>
      <c r="AI56" s="88">
        <v>0.10020938483547912</v>
      </c>
      <c r="AJ56" s="88">
        <v>0.13137276066685494</v>
      </c>
      <c r="AK56" s="88">
        <v>0.16596982615435726</v>
      </c>
      <c r="AL56" s="88">
        <v>0.20613118945586809</v>
      </c>
      <c r="AM56" s="88">
        <v>0.22128335670166888</v>
      </c>
      <c r="AN56" s="88">
        <v>0.24549882454602134</v>
      </c>
      <c r="AO56" s="88">
        <v>0.26077804575081875</v>
      </c>
      <c r="AP56" s="88">
        <v>0.25673997151111039</v>
      </c>
      <c r="AQ56" s="88">
        <v>0.276699998597423</v>
      </c>
      <c r="AR56" s="225"/>
    </row>
    <row r="57" spans="1:44" ht="12.6" customHeight="1">
      <c r="A57" s="25" t="s">
        <v>137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88">
        <v>3.0331058613240789E-2</v>
      </c>
      <c r="O57" s="88">
        <v>5.7493632662468062E-2</v>
      </c>
      <c r="P57" s="88">
        <v>6.2102252784287021E-2</v>
      </c>
      <c r="Q57" s="88">
        <v>7.6505897945600393E-2</v>
      </c>
      <c r="R57" s="88">
        <v>6.1972213698771976E-2</v>
      </c>
      <c r="S57" s="88">
        <v>4.5794272841526006E-2</v>
      </c>
      <c r="T57" s="88">
        <v>4.5660975486986159E-2</v>
      </c>
      <c r="U57" s="88">
        <v>1.4518339302706726E-2</v>
      </c>
      <c r="V57" s="88">
        <v>1.5417677760469787E-2</v>
      </c>
      <c r="W57" s="88">
        <v>-1.5348544041993943E-2</v>
      </c>
      <c r="X57" s="88">
        <v>-4.1792367733838494E-2</v>
      </c>
      <c r="Y57" s="88">
        <v>-5.3552138586521116E-2</v>
      </c>
      <c r="Z57" s="88">
        <v>-4.802927089007062E-2</v>
      </c>
      <c r="AA57" s="88">
        <v>-2.0936554991291646E-2</v>
      </c>
      <c r="AB57" s="88">
        <v>5.2123663019586967E-4</v>
      </c>
      <c r="AC57" s="88">
        <v>1.3981517126874039E-3</v>
      </c>
      <c r="AD57" s="88">
        <v>-2.9162272858280349E-2</v>
      </c>
      <c r="AE57" s="88">
        <v>-5.0826332689651199E-2</v>
      </c>
      <c r="AF57" s="88">
        <v>-6.3349269483649329E-2</v>
      </c>
      <c r="AG57" s="88">
        <v>-4.995306269410902E-2</v>
      </c>
      <c r="AH57" s="88">
        <v>-9.5719923367683282E-3</v>
      </c>
      <c r="AI57" s="88">
        <v>2.1335940130342911E-2</v>
      </c>
      <c r="AJ57" s="88">
        <v>4.3162382336229849E-2</v>
      </c>
      <c r="AK57" s="88">
        <v>4.9612319686663922E-2</v>
      </c>
      <c r="AL57" s="88">
        <v>6.0339368226310634E-2</v>
      </c>
      <c r="AM57" s="88">
        <v>7.1639721434369932E-2</v>
      </c>
      <c r="AN57" s="88">
        <v>8.7947343131761724E-2</v>
      </c>
      <c r="AO57" s="88">
        <v>0.11593907929749295</v>
      </c>
      <c r="AP57" s="88">
        <v>0.10308465678257288</v>
      </c>
      <c r="AQ57" s="88">
        <v>9.1207506580300426E-2</v>
      </c>
      <c r="AR57" s="225"/>
    </row>
    <row r="58" spans="1:44" ht="12.6" customHeight="1">
      <c r="A58" s="25" t="s">
        <v>138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88">
        <v>-2.0453218101875979E-2</v>
      </c>
      <c r="O58" s="88">
        <v>-3.357522170918744E-2</v>
      </c>
      <c r="P58" s="88">
        <v>-6.2374558324076117E-2</v>
      </c>
      <c r="Q58" s="88">
        <v>-5.3360877207992805E-2</v>
      </c>
      <c r="R58" s="88">
        <v>-5.4270512489799159E-2</v>
      </c>
      <c r="S58" s="88">
        <v>-5.7773832456340123E-2</v>
      </c>
      <c r="T58" s="88">
        <v>-5.8885443524254684E-2</v>
      </c>
      <c r="U58" s="88">
        <v>-7.1881657632443113E-2</v>
      </c>
      <c r="V58" s="88">
        <v>-7.5614965409831814E-2</v>
      </c>
      <c r="W58" s="88">
        <v>-7.4282292951788328E-2</v>
      </c>
      <c r="X58" s="88">
        <v>-7.0410329212050579E-2</v>
      </c>
      <c r="Y58" s="88">
        <v>-5.3050427669881529E-2</v>
      </c>
      <c r="Z58" s="88">
        <v>-1.9479339432319977E-2</v>
      </c>
      <c r="AA58" s="88">
        <v>2.2093104090004704E-2</v>
      </c>
      <c r="AB58" s="88">
        <v>4.3489705134529232E-2</v>
      </c>
      <c r="AC58" s="88">
        <v>4.775402997934463E-2</v>
      </c>
      <c r="AD58" s="88">
        <v>1.5073501576384136E-3</v>
      </c>
      <c r="AE58" s="88">
        <v>-2.3085692221099099E-2</v>
      </c>
      <c r="AF58" s="88">
        <v>-2.8484946413082496E-2</v>
      </c>
      <c r="AG58" s="88">
        <v>-1.6104108609814434E-2</v>
      </c>
      <c r="AH58" s="88">
        <v>1.7483545943777799E-2</v>
      </c>
      <c r="AI58" s="88">
        <v>1.9601644956906803E-3</v>
      </c>
      <c r="AJ58" s="88">
        <v>-1.7560008115327392E-2</v>
      </c>
      <c r="AK58" s="88">
        <v>-4.7915683612387482E-2</v>
      </c>
      <c r="AL58" s="88">
        <v>-6.8778328094428021E-2</v>
      </c>
      <c r="AM58" s="88">
        <v>-6.6974413815347383E-2</v>
      </c>
      <c r="AN58" s="88">
        <v>-6.9387395363101914E-2</v>
      </c>
      <c r="AO58" s="88">
        <v>-6.9092961090590196E-2</v>
      </c>
      <c r="AP58" s="88">
        <v>-6.910559812776787E-2</v>
      </c>
      <c r="AQ58" s="88">
        <v>-6.4399890248790309E-2</v>
      </c>
      <c r="AR58" s="225"/>
    </row>
    <row r="59" spans="1:44" ht="12.6" customHeight="1">
      <c r="A59" s="25" t="s">
        <v>520</v>
      </c>
      <c r="T59" s="88">
        <v>1.4842343547109671E-2</v>
      </c>
      <c r="U59" s="88">
        <v>1.6170560761306296E-2</v>
      </c>
      <c r="V59" s="88">
        <v>6.2029895826811954E-2</v>
      </c>
      <c r="W59" s="88">
        <v>6.5374687998387859E-2</v>
      </c>
      <c r="X59" s="88">
        <v>9.7081525233902122E-2</v>
      </c>
      <c r="Y59" s="88">
        <v>0.12266216034314259</v>
      </c>
      <c r="Z59" s="88">
        <v>0.11577455583225693</v>
      </c>
      <c r="AA59" s="88">
        <v>7.1321104634077592E-2</v>
      </c>
      <c r="AB59" s="88">
        <v>-6.9350855955396806E-4</v>
      </c>
      <c r="AC59" s="88">
        <v>-4.2176420687409566E-2</v>
      </c>
      <c r="AD59" s="88">
        <v>-4.6910074285675729E-2</v>
      </c>
      <c r="AE59" s="88">
        <v>2.8487960336857965E-2</v>
      </c>
      <c r="AF59" s="88">
        <v>7.8444617831850749E-2</v>
      </c>
      <c r="AG59" s="88">
        <v>9.89369609888755E-2</v>
      </c>
      <c r="AH59" s="88">
        <v>6.9807832161731698E-2</v>
      </c>
      <c r="AI59" s="88">
        <v>-7.6846894575959279E-3</v>
      </c>
      <c r="AJ59" s="88">
        <v>-2.2805689081017433E-2</v>
      </c>
      <c r="AK59" s="88">
        <v>-2.4242159500546645E-2</v>
      </c>
      <c r="AL59" s="88">
        <v>6.8103563298405057E-4</v>
      </c>
      <c r="AM59" s="88">
        <v>1.2749504251362787E-2</v>
      </c>
      <c r="AN59" s="119">
        <v>1.3273834706950538E-4</v>
      </c>
      <c r="AO59" s="88">
        <v>-1.230423061510344E-2</v>
      </c>
      <c r="AP59" s="88">
        <v>-3.7383726557788322E-2</v>
      </c>
      <c r="AQ59" s="88">
        <v>-2.6152984708405436E-2</v>
      </c>
    </row>
    <row r="60" spans="1:44" ht="12.6" customHeight="1">
      <c r="K60" s="74"/>
      <c r="O60" s="74"/>
    </row>
    <row r="61" spans="1:44" ht="12.6" customHeight="1">
      <c r="K61" s="74"/>
      <c r="O61" s="74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1:44" ht="12.6" customHeight="1">
      <c r="K62" s="74"/>
      <c r="O62" s="74"/>
    </row>
    <row r="63" spans="1:44" ht="12.6" customHeight="1">
      <c r="K63" s="74"/>
      <c r="O63" s="74"/>
    </row>
    <row r="64" spans="1:44" ht="12.6" customHeight="1">
      <c r="K64" s="74"/>
      <c r="O64" s="74"/>
    </row>
    <row r="65" s="74" customFormat="1" ht="12.6" customHeight="1"/>
    <row r="66" s="74" customFormat="1" ht="12.6" customHeight="1"/>
    <row r="67" s="74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>
    <tabColor theme="7" tint="0.59999389629810485"/>
  </sheetPr>
  <dimension ref="A2:E11"/>
  <sheetViews>
    <sheetView workbookViewId="0">
      <selection activeCell="H19" sqref="H19"/>
    </sheetView>
  </sheetViews>
  <sheetFormatPr defaultRowHeight="15"/>
  <cols>
    <col min="1" max="1" width="58" bestFit="1" customWidth="1"/>
  </cols>
  <sheetData>
    <row r="2" spans="1:5" ht="15.75">
      <c r="A2" s="293" t="s">
        <v>139</v>
      </c>
      <c r="B2" s="294" t="s">
        <v>355</v>
      </c>
      <c r="C2" s="294" t="s">
        <v>517</v>
      </c>
      <c r="D2" s="294" t="s">
        <v>428</v>
      </c>
      <c r="E2" s="294" t="s">
        <v>518</v>
      </c>
    </row>
    <row r="3" spans="1:5" ht="15.75">
      <c r="A3" s="295" t="s">
        <v>98</v>
      </c>
      <c r="B3" s="296">
        <v>2126.8440000000001</v>
      </c>
      <c r="C3" s="297">
        <v>2272.5</v>
      </c>
      <c r="D3" s="297">
        <v>2298.04</v>
      </c>
      <c r="E3" s="314">
        <v>2297.9</v>
      </c>
    </row>
    <row r="4" spans="1:5" ht="15.75">
      <c r="A4" s="298" t="s">
        <v>140</v>
      </c>
      <c r="B4" s="296">
        <v>1293.3030000000001</v>
      </c>
      <c r="C4" s="297">
        <v>1355.3</v>
      </c>
      <c r="D4" s="297">
        <v>1404.37</v>
      </c>
      <c r="E4" s="314">
        <v>1429.4</v>
      </c>
    </row>
    <row r="5" spans="1:5" ht="15.75">
      <c r="A5" s="299" t="s">
        <v>119</v>
      </c>
      <c r="B5" s="296">
        <v>1162.1980000000001</v>
      </c>
      <c r="C5" s="297">
        <v>1279.0999999999999</v>
      </c>
      <c r="D5" s="297">
        <v>1332.62</v>
      </c>
      <c r="E5" s="314">
        <v>1347.1</v>
      </c>
    </row>
    <row r="6" spans="1:5" ht="15.75">
      <c r="A6" s="300" t="s">
        <v>99</v>
      </c>
      <c r="B6" s="296">
        <v>1144.3780000000002</v>
      </c>
      <c r="C6" s="297">
        <v>1272.0999999999999</v>
      </c>
      <c r="D6" s="297">
        <v>1323.11</v>
      </c>
      <c r="E6" s="314">
        <v>1339.8999999999999</v>
      </c>
    </row>
    <row r="7" spans="1:5" ht="15.75">
      <c r="A7" s="300" t="s">
        <v>141</v>
      </c>
      <c r="B7" s="296">
        <v>17.82</v>
      </c>
      <c r="C7" s="297">
        <v>7</v>
      </c>
      <c r="D7" s="297">
        <v>9.51</v>
      </c>
      <c r="E7" s="314">
        <v>7.2</v>
      </c>
    </row>
    <row r="8" spans="1:5" ht="15.75">
      <c r="A8" s="301" t="s">
        <v>101</v>
      </c>
      <c r="B8" s="296">
        <v>131.10499999999999</v>
      </c>
      <c r="C8" s="297">
        <v>76.2</v>
      </c>
      <c r="D8" s="297">
        <v>71.760000000000005</v>
      </c>
      <c r="E8" s="314">
        <v>82.3</v>
      </c>
    </row>
    <row r="9" spans="1:5" ht="15.75">
      <c r="A9" s="302" t="s">
        <v>105</v>
      </c>
      <c r="B9" s="296">
        <v>833.54100000000005</v>
      </c>
      <c r="C9" s="297">
        <v>917.2</v>
      </c>
      <c r="D9" s="297">
        <v>893.67</v>
      </c>
      <c r="E9" s="314">
        <v>868.5</v>
      </c>
    </row>
    <row r="10" spans="1:5" ht="15.75">
      <c r="A10" s="301" t="s">
        <v>102</v>
      </c>
      <c r="B10" s="296">
        <v>63.139000000000003</v>
      </c>
      <c r="C10" s="297">
        <v>28</v>
      </c>
      <c r="D10" s="297">
        <v>36.299999999999997</v>
      </c>
      <c r="E10" s="314">
        <v>27.8</v>
      </c>
    </row>
    <row r="11" spans="1:5" ht="15.75">
      <c r="A11" s="303" t="s">
        <v>103</v>
      </c>
      <c r="B11" s="304">
        <v>770.40200000000004</v>
      </c>
      <c r="C11" s="305">
        <v>889.1</v>
      </c>
      <c r="D11" s="305">
        <v>857.37</v>
      </c>
      <c r="E11" s="315">
        <v>840.7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1">
    <tabColor theme="4"/>
  </sheetPr>
  <dimension ref="A1:AX63"/>
  <sheetViews>
    <sheetView showGridLines="0" zoomScale="110" workbookViewId="0">
      <pane xSplit="1" ySplit="3" topLeftCell="AK34" activePane="bottomRight" state="frozen"/>
      <selection pane="topRight" activeCell="B1" sqref="B1"/>
      <selection pane="bottomLeft" activeCell="A4" sqref="A4"/>
      <selection pane="bottomRight" activeCell="AV47" sqref="AV47:AV55"/>
    </sheetView>
  </sheetViews>
  <sheetFormatPr defaultColWidth="9.42578125" defaultRowHeight="15"/>
  <cols>
    <col min="1" max="1" width="28.42578125" style="7" bestFit="1" customWidth="1"/>
    <col min="2" max="19" width="9.42578125" style="7" bestFit="1" customWidth="1"/>
    <col min="20" max="20" width="9.42578125" style="7" customWidth="1"/>
    <col min="21" max="21" width="10.42578125" style="7" customWidth="1"/>
    <col min="22" max="22" width="14.42578125" style="7" bestFit="1" customWidth="1"/>
    <col min="23" max="23" width="11.42578125" style="7" customWidth="1"/>
    <col min="24" max="24" width="10.42578125" style="7" customWidth="1"/>
    <col min="25" max="25" width="12" style="7" bestFit="1" customWidth="1"/>
    <col min="26" max="30" width="9.42578125" style="7" bestFit="1" customWidth="1"/>
    <col min="31" max="16384" width="9.42578125" style="7"/>
  </cols>
  <sheetData>
    <row r="1" spans="1:48">
      <c r="A1" s="41" t="s">
        <v>142</v>
      </c>
      <c r="B1" s="42">
        <v>2013</v>
      </c>
      <c r="C1" s="43"/>
      <c r="D1" s="43"/>
      <c r="E1" s="42"/>
      <c r="F1" s="42">
        <v>2014</v>
      </c>
      <c r="G1" s="43"/>
      <c r="H1" s="43"/>
      <c r="I1" s="43"/>
      <c r="J1" s="42">
        <v>2015</v>
      </c>
      <c r="K1" s="43"/>
      <c r="L1" s="42"/>
      <c r="M1" s="41"/>
      <c r="N1" s="42">
        <v>2016</v>
      </c>
      <c r="O1" s="43"/>
      <c r="P1" s="42"/>
      <c r="Q1" s="42"/>
      <c r="R1" s="42">
        <v>2017</v>
      </c>
      <c r="S1" s="42"/>
      <c r="T1" s="43"/>
      <c r="U1" s="43"/>
      <c r="V1" s="44">
        <v>2018</v>
      </c>
      <c r="W1" s="44"/>
      <c r="X1" s="41"/>
      <c r="Y1" s="41"/>
      <c r="Z1" s="41">
        <v>2019</v>
      </c>
      <c r="AA1" s="41"/>
      <c r="AB1" s="41"/>
      <c r="AC1" s="41"/>
      <c r="AD1" s="41">
        <v>2020</v>
      </c>
      <c r="AE1" s="41"/>
      <c r="AF1" s="41"/>
      <c r="AG1" s="41"/>
      <c r="AH1" s="41">
        <v>2021</v>
      </c>
      <c r="AI1" s="41"/>
      <c r="AJ1" s="41"/>
      <c r="AK1" s="41"/>
      <c r="AL1" s="7">
        <v>2022</v>
      </c>
      <c r="AP1" s="7">
        <v>2023</v>
      </c>
      <c r="AT1" s="7">
        <v>2024</v>
      </c>
    </row>
    <row r="2" spans="1:48">
      <c r="A2" s="38" t="s">
        <v>143</v>
      </c>
      <c r="B2" s="39" t="s">
        <v>4</v>
      </c>
      <c r="C2" s="39" t="s">
        <v>1</v>
      </c>
      <c r="D2" s="39" t="s">
        <v>2</v>
      </c>
      <c r="E2" s="39" t="s">
        <v>3</v>
      </c>
      <c r="F2" s="39" t="s">
        <v>4</v>
      </c>
      <c r="G2" s="39" t="s">
        <v>1</v>
      </c>
      <c r="H2" s="39" t="s">
        <v>2</v>
      </c>
      <c r="I2" s="39" t="s">
        <v>3</v>
      </c>
      <c r="J2" s="39" t="s">
        <v>4</v>
      </c>
      <c r="K2" s="39" t="s">
        <v>1</v>
      </c>
      <c r="L2" s="39" t="s">
        <v>2</v>
      </c>
      <c r="M2" s="39" t="s">
        <v>3</v>
      </c>
      <c r="N2" s="39" t="s">
        <v>4</v>
      </c>
      <c r="O2" s="39" t="s">
        <v>1</v>
      </c>
      <c r="P2" s="39" t="s">
        <v>2</v>
      </c>
      <c r="Q2" s="39" t="s">
        <v>3</v>
      </c>
      <c r="R2" s="39" t="s">
        <v>4</v>
      </c>
      <c r="S2" s="39" t="s">
        <v>1</v>
      </c>
      <c r="T2" s="39" t="s">
        <v>2</v>
      </c>
      <c r="U2" s="39" t="s">
        <v>3</v>
      </c>
      <c r="V2" s="39" t="s">
        <v>4</v>
      </c>
      <c r="W2" s="39" t="s">
        <v>1</v>
      </c>
      <c r="X2" s="39" t="s">
        <v>2</v>
      </c>
      <c r="Y2" s="39" t="s">
        <v>3</v>
      </c>
      <c r="Z2" s="39" t="s">
        <v>4</v>
      </c>
      <c r="AA2" s="39" t="s">
        <v>1</v>
      </c>
      <c r="AB2" s="39" t="s">
        <v>2</v>
      </c>
      <c r="AC2" s="39" t="s">
        <v>3</v>
      </c>
      <c r="AD2" s="39" t="s">
        <v>4</v>
      </c>
      <c r="AE2" s="39" t="s">
        <v>1</v>
      </c>
      <c r="AF2" s="97" t="s">
        <v>2</v>
      </c>
      <c r="AG2" s="97" t="s">
        <v>3</v>
      </c>
      <c r="AH2" s="45" t="s">
        <v>4</v>
      </c>
      <c r="AI2" s="45" t="s">
        <v>1</v>
      </c>
      <c r="AJ2" s="45" t="s">
        <v>2</v>
      </c>
      <c r="AK2" s="45" t="s">
        <v>3</v>
      </c>
      <c r="AL2" s="45" t="s">
        <v>4</v>
      </c>
      <c r="AM2" s="45" t="s">
        <v>1</v>
      </c>
      <c r="AN2" s="7" t="s">
        <v>2</v>
      </c>
      <c r="AO2" s="228" t="s">
        <v>3</v>
      </c>
      <c r="AP2" s="228" t="s">
        <v>4</v>
      </c>
      <c r="AQ2" s="228" t="s">
        <v>1</v>
      </c>
      <c r="AR2" s="228" t="s">
        <v>2</v>
      </c>
      <c r="AS2" s="228" t="s">
        <v>3</v>
      </c>
      <c r="AT2" s="7" t="s">
        <v>4</v>
      </c>
      <c r="AU2" s="419" t="s">
        <v>1</v>
      </c>
      <c r="AV2" s="419" t="s">
        <v>525</v>
      </c>
    </row>
    <row r="3" spans="1:48">
      <c r="A3" s="272" t="s">
        <v>144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40"/>
      <c r="W3" s="40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 t="s">
        <v>145</v>
      </c>
    </row>
    <row r="4" spans="1:48">
      <c r="A4" s="273" t="s">
        <v>146</v>
      </c>
      <c r="B4" s="8">
        <v>-0.26762465381296147</v>
      </c>
      <c r="C4" s="8">
        <v>-0.21337307368175928</v>
      </c>
      <c r="D4" s="8">
        <v>-0.1784724345816677</v>
      </c>
      <c r="E4" s="8">
        <v>0.27379941254511642</v>
      </c>
      <c r="F4" s="8">
        <v>0.323195037649466</v>
      </c>
      <c r="G4" s="8">
        <v>0.28383350171537136</v>
      </c>
      <c r="H4" s="8">
        <v>0.23439891590475698</v>
      </c>
      <c r="I4" s="8">
        <v>0.11198735332591792</v>
      </c>
      <c r="J4" s="8">
        <v>9.6640435642693423E-2</v>
      </c>
      <c r="K4" s="8">
        <v>7.0547682655647606E-2</v>
      </c>
      <c r="L4" s="8">
        <v>9.061323036764414E-2</v>
      </c>
      <c r="M4" s="8">
        <v>5.4413193971374521E-2</v>
      </c>
      <c r="N4" s="209">
        <v>-3.1010583137245886E-2</v>
      </c>
      <c r="O4" s="209">
        <v>-4.74556740288943E-2</v>
      </c>
      <c r="P4" s="8">
        <v>-2.3232598242919261E-2</v>
      </c>
      <c r="Q4" s="8">
        <v>0.11836612463563384</v>
      </c>
      <c r="R4" s="8">
        <v>0.20755400658196196</v>
      </c>
      <c r="S4" s="8">
        <v>0.17629766967689131</v>
      </c>
      <c r="T4" s="8">
        <v>9.639085041124229E-2</v>
      </c>
      <c r="U4" s="8">
        <v>-0.18227853876066497</v>
      </c>
      <c r="V4" s="26">
        <v>-0.19101510241087005</v>
      </c>
      <c r="W4" s="26">
        <v>-0.18506019182709929</v>
      </c>
      <c r="X4" s="28">
        <v>-0.17381355850563843</v>
      </c>
      <c r="Y4" s="28">
        <v>-6.0686718764663521E-2</v>
      </c>
      <c r="Z4" s="38">
        <v>-9.3097716916087092E-2</v>
      </c>
      <c r="AA4" s="38">
        <v>-0.10642352265599282</v>
      </c>
      <c r="AB4" s="38">
        <v>-0.10864189439063114</v>
      </c>
      <c r="AC4" s="38">
        <v>-8.9110418307115802E-2</v>
      </c>
      <c r="AD4" s="38">
        <v>-5.997280935686268E-2</v>
      </c>
      <c r="AE4" s="38">
        <v>1.8979842638695038E-2</v>
      </c>
      <c r="AF4" s="38">
        <v>6.9458457710663044E-2</v>
      </c>
      <c r="AG4" s="38">
        <v>4.3755366547775384E-2</v>
      </c>
      <c r="AH4" s="38">
        <v>4.0133627118802773E-3</v>
      </c>
      <c r="AI4" s="38">
        <v>2.3441100617615888E-2</v>
      </c>
      <c r="AJ4" s="38">
        <v>-6.0520325004263208E-3</v>
      </c>
      <c r="AK4" s="38">
        <v>4.4161351092242264E-2</v>
      </c>
      <c r="AL4" s="38">
        <v>5.6742851377596784E-2</v>
      </c>
      <c r="AM4" s="38">
        <v>5.820842756391287E-3</v>
      </c>
      <c r="AN4" s="28">
        <v>-9.5315566170502044E-3</v>
      </c>
      <c r="AO4" s="28">
        <v>-4.2019361645604207E-2</v>
      </c>
      <c r="AP4" s="28">
        <v>-9.2506928515888001E-2</v>
      </c>
      <c r="AQ4" s="28">
        <v>-0.10444591301850832</v>
      </c>
      <c r="AR4" s="28">
        <v>-0.11071156838182912</v>
      </c>
      <c r="AS4" s="233">
        <v>-6.954597504486168E-2</v>
      </c>
      <c r="AT4" s="28">
        <v>-7.270187162968017E-2</v>
      </c>
      <c r="AU4" s="233">
        <v>-7.2794312040101478E-2</v>
      </c>
      <c r="AV4" s="233">
        <v>-6.1767953302547828E-2</v>
      </c>
    </row>
    <row r="5" spans="1:48">
      <c r="A5" s="273" t="s">
        <v>147</v>
      </c>
      <c r="B5" s="8">
        <v>8.4942447095733592E-2</v>
      </c>
      <c r="C5" s="8">
        <v>-0.1042272923308467</v>
      </c>
      <c r="D5" s="8">
        <v>-0.1412974261351963</v>
      </c>
      <c r="E5" s="8">
        <v>-0.47094822689855448</v>
      </c>
      <c r="F5" s="8">
        <v>-0.49471278646832406</v>
      </c>
      <c r="G5" s="8">
        <v>-0.45334896109249462</v>
      </c>
      <c r="H5" s="8">
        <v>-0.36510424297565708</v>
      </c>
      <c r="I5" s="8">
        <v>-0.29363287502099844</v>
      </c>
      <c r="J5" s="8">
        <v>-0.36251349286182188</v>
      </c>
      <c r="K5" s="8">
        <v>-0.23490842022188158</v>
      </c>
      <c r="L5" s="8">
        <v>-0.26975943693739013</v>
      </c>
      <c r="M5" s="8">
        <v>-0.20213920777306538</v>
      </c>
      <c r="N5" s="209">
        <v>-9.4183239382087322E-2</v>
      </c>
      <c r="O5" s="209">
        <v>-2.2652737338699224E-2</v>
      </c>
      <c r="P5" s="8">
        <v>-4.1738737892285681E-2</v>
      </c>
      <c r="Q5" s="8">
        <v>-4.1949654713221318E-2</v>
      </c>
      <c r="R5" s="8">
        <v>-7.3981228596195395E-2</v>
      </c>
      <c r="S5" s="8">
        <v>-6.8359041107085461E-2</v>
      </c>
      <c r="T5" s="8">
        <v>6.9157097718298421E-2</v>
      </c>
      <c r="U5" s="8">
        <v>0.27368066578805345</v>
      </c>
      <c r="V5" s="26">
        <v>0.29163133113571094</v>
      </c>
      <c r="W5" s="26">
        <v>0.22795796732482929</v>
      </c>
      <c r="X5" s="28">
        <v>0.14664880962138555</v>
      </c>
      <c r="Y5" s="28">
        <v>9.3466567825160107E-2</v>
      </c>
      <c r="Z5" s="38">
        <v>0.15364501709317235</v>
      </c>
      <c r="AA5" s="38">
        <v>0.19162234640236733</v>
      </c>
      <c r="AB5" s="38">
        <v>0.2367472682687026</v>
      </c>
      <c r="AC5" s="38">
        <v>0.13998392965008621</v>
      </c>
      <c r="AD5" s="38">
        <v>8.2445360104954069E-2</v>
      </c>
      <c r="AE5" s="38">
        <v>3.9227294378966909E-2</v>
      </c>
      <c r="AF5" s="38">
        <v>5.3402491379106215E-2</v>
      </c>
      <c r="AG5" s="38">
        <v>0.12386793559307002</v>
      </c>
      <c r="AH5" s="38">
        <v>0.19162503662038893</v>
      </c>
      <c r="AI5" s="38">
        <v>0.15626297088740818</v>
      </c>
      <c r="AJ5" s="38">
        <v>1.3875083938153579E-2</v>
      </c>
      <c r="AK5" s="38">
        <v>-8.2104955182295797E-2</v>
      </c>
      <c r="AL5" s="38">
        <v>-0.22132878936971886</v>
      </c>
      <c r="AM5" s="38">
        <v>-0.20561790757881729</v>
      </c>
      <c r="AN5" s="28">
        <v>-0.13463434035927638</v>
      </c>
      <c r="AO5" s="28">
        <v>-4.7155646360740835E-2</v>
      </c>
      <c r="AP5" s="28">
        <v>0.10270492150232712</v>
      </c>
      <c r="AQ5" s="28">
        <v>0.11811682575142185</v>
      </c>
      <c r="AR5" s="28">
        <v>0.21201203482662975</v>
      </c>
      <c r="AS5" s="233">
        <v>0.21714069383481435</v>
      </c>
      <c r="AT5" s="28">
        <v>0.18854880930209947</v>
      </c>
      <c r="AU5" s="233">
        <v>0.18627930185698227</v>
      </c>
      <c r="AV5" s="233">
        <v>0.10700818794317166</v>
      </c>
    </row>
    <row r="6" spans="1:48">
      <c r="A6" s="38" t="s">
        <v>148</v>
      </c>
      <c r="B6" s="8">
        <v>0.26248235203262671</v>
      </c>
      <c r="C6" s="8">
        <v>0.32485513051279646</v>
      </c>
      <c r="D6" s="8">
        <v>0.49384828049975682</v>
      </c>
      <c r="E6" s="8">
        <v>0.58039286818740066</v>
      </c>
      <c r="F6" s="8">
        <v>0.6596367490146301</v>
      </c>
      <c r="G6" s="8">
        <v>0.55412659878059745</v>
      </c>
      <c r="H6" s="8">
        <v>0.37637098272954117</v>
      </c>
      <c r="I6" s="8">
        <v>0.2956433231221085</v>
      </c>
      <c r="J6" s="8">
        <v>0.22372847455713116</v>
      </c>
      <c r="K6" s="8">
        <v>0.12033097970553261</v>
      </c>
      <c r="L6" s="8">
        <v>9.7405653341193901E-2</v>
      </c>
      <c r="M6" s="8">
        <v>4.5206118408253247E-2</v>
      </c>
      <c r="N6" s="8">
        <v>-0.1317641786646237</v>
      </c>
      <c r="O6" s="8">
        <v>-4.8581184327405359E-2</v>
      </c>
      <c r="P6" s="8">
        <v>-6.3515627090741891E-2</v>
      </c>
      <c r="Q6" s="8">
        <v>0.10677291258140198</v>
      </c>
      <c r="R6" s="8">
        <v>0.29870748777897627</v>
      </c>
      <c r="S6" s="8">
        <v>0.28349239480239036</v>
      </c>
      <c r="T6" s="8">
        <v>0.31133931094359962</v>
      </c>
      <c r="U6" s="8">
        <v>0.16351925928881947</v>
      </c>
      <c r="V6" s="26">
        <v>0.17975512913478245</v>
      </c>
      <c r="W6" s="26">
        <v>0.20174466494679294</v>
      </c>
      <c r="X6" s="28">
        <v>0.20938133638330678</v>
      </c>
      <c r="Y6" s="28">
        <v>0.23115747248720175</v>
      </c>
      <c r="Z6" s="38">
        <v>0.19558882382746862</v>
      </c>
      <c r="AA6" s="38">
        <v>0.13306450983515056</v>
      </c>
      <c r="AB6" s="38">
        <v>7.1518547490923789E-2</v>
      </c>
      <c r="AC6" s="38">
        <v>1.8879066884955383E-2</v>
      </c>
      <c r="AD6" s="38">
        <v>3.5538861635054141E-3</v>
      </c>
      <c r="AE6" s="38">
        <v>-2.0435290284733516E-2</v>
      </c>
      <c r="AF6" s="38">
        <v>-1.8024461446825429E-2</v>
      </c>
      <c r="AG6" s="38">
        <v>-2.2796967278586742E-2</v>
      </c>
      <c r="AH6" s="38">
        <v>1.4757169497814408E-2</v>
      </c>
      <c r="AI6" s="38">
        <v>9.1702632791394123E-2</v>
      </c>
      <c r="AJ6" s="38">
        <v>0.13964157649283954</v>
      </c>
      <c r="AK6" s="38">
        <v>0.16668541497289105</v>
      </c>
      <c r="AL6" s="38">
        <v>0.19742722143240199</v>
      </c>
      <c r="AM6" s="38">
        <v>0.16429564457986343</v>
      </c>
      <c r="AN6" s="28">
        <v>0.12780924640747604</v>
      </c>
      <c r="AO6" s="28">
        <v>9.3913954082827239E-2</v>
      </c>
      <c r="AP6" s="28">
        <v>9.1898478876011408E-2</v>
      </c>
      <c r="AQ6" s="28">
        <v>0.1081624030972321</v>
      </c>
      <c r="AR6" s="28">
        <v>0.12633392340213859</v>
      </c>
      <c r="AS6" s="233">
        <v>0.18584992752476881</v>
      </c>
      <c r="AT6" s="28">
        <v>0.17426821130144154</v>
      </c>
      <c r="AU6" s="233">
        <v>0.24521070356285057</v>
      </c>
      <c r="AV6" s="233">
        <v>0.25762349754436253</v>
      </c>
    </row>
    <row r="7" spans="1:48">
      <c r="A7" s="273" t="s">
        <v>110</v>
      </c>
      <c r="B7" s="8">
        <v>0.11620791042275253</v>
      </c>
      <c r="C7" s="8">
        <v>0.12789653071119991</v>
      </c>
      <c r="D7" s="8">
        <v>1.8074756822948713E-2</v>
      </c>
      <c r="E7" s="8">
        <v>-0.14142789996053304</v>
      </c>
      <c r="F7" s="8">
        <v>-0.12524004474293346</v>
      </c>
      <c r="G7" s="8">
        <v>-0.12174949966188234</v>
      </c>
      <c r="H7" s="8">
        <v>-5.7439546785356357E-2</v>
      </c>
      <c r="I7" s="8">
        <v>1.1024406009852638E-2</v>
      </c>
      <c r="J7" s="8">
        <v>3.7616250147700522E-2</v>
      </c>
      <c r="K7" s="8">
        <v>3.7599472174635107E-2</v>
      </c>
      <c r="L7" s="8">
        <v>6.7948329443379807E-2</v>
      </c>
      <c r="M7" s="8">
        <v>4.7477891813214573E-2</v>
      </c>
      <c r="N7" s="8">
        <v>0.27818236185347994</v>
      </c>
      <c r="O7" s="8">
        <v>0.23287935679397681</v>
      </c>
      <c r="P7" s="8">
        <v>0.29184179102478341</v>
      </c>
      <c r="Q7" s="8">
        <v>2.6735484185568658E-2</v>
      </c>
      <c r="R7" s="8">
        <v>-0.21997606502820896</v>
      </c>
      <c r="S7" s="8">
        <v>-0.18610425488212048</v>
      </c>
      <c r="T7" s="8">
        <v>-0.2004670342401883</v>
      </c>
      <c r="U7" s="8">
        <v>4.9611205839775928E-2</v>
      </c>
      <c r="V7" s="26">
        <v>3.0402457670110149E-2</v>
      </c>
      <c r="W7" s="26">
        <v>4.1612167312457309E-2</v>
      </c>
      <c r="X7" s="28">
        <v>3.2737236668020565E-2</v>
      </c>
      <c r="Y7" s="28">
        <v>-3.6193026036400767E-2</v>
      </c>
      <c r="Z7" s="38">
        <v>-3.0215557611511398E-2</v>
      </c>
      <c r="AA7" s="38">
        <v>-5.1824083799585141E-2</v>
      </c>
      <c r="AB7" s="38">
        <v>-5.9410607575097328E-2</v>
      </c>
      <c r="AC7" s="38">
        <v>2.8797933131071902E-5</v>
      </c>
      <c r="AD7" s="38">
        <v>1.2155575129714333E-2</v>
      </c>
      <c r="AE7" s="38">
        <v>1.7528719546112872E-2</v>
      </c>
      <c r="AF7" s="38">
        <v>-7.2960124374156655E-3</v>
      </c>
      <c r="AG7" s="38">
        <v>1.7711216457597639E-2</v>
      </c>
      <c r="AH7" s="38">
        <v>1.8734031283809769E-2</v>
      </c>
      <c r="AI7" s="38">
        <v>2.4166315205310675E-2</v>
      </c>
      <c r="AJ7" s="38">
        <v>5.4644437723089904E-2</v>
      </c>
      <c r="AK7" s="38">
        <v>9.4373371404961864E-3</v>
      </c>
      <c r="AL7" s="38">
        <v>9.3964935493875187E-3</v>
      </c>
      <c r="AM7" s="38">
        <v>2.2635957663609648E-2</v>
      </c>
      <c r="AN7" s="28">
        <v>2.3897671624037848E-2</v>
      </c>
      <c r="AO7" s="28">
        <v>5.9909536295192939E-2</v>
      </c>
      <c r="AP7" s="28">
        <v>6.5065064716830392E-2</v>
      </c>
      <c r="AQ7" s="28">
        <v>1.7010153044777803E-2</v>
      </c>
      <c r="AR7" s="28">
        <v>-1.8346039932751801E-2</v>
      </c>
      <c r="AS7" s="233">
        <v>-6.5137727584478514E-2</v>
      </c>
      <c r="AT7" s="28">
        <v>-8.1268717226924095E-2</v>
      </c>
      <c r="AU7" s="233">
        <v>-4.0106898802124515E-2</v>
      </c>
      <c r="AV7" s="233">
        <v>-2.9488299050619903E-2</v>
      </c>
    </row>
    <row r="8" spans="1:48">
      <c r="A8" s="273" t="s">
        <v>149</v>
      </c>
      <c r="B8" s="8">
        <v>0.19600805573815139</v>
      </c>
      <c r="C8" s="8">
        <v>0.1351512952113901</v>
      </c>
      <c r="D8" s="8">
        <v>0.1921531766058415</v>
      </c>
      <c r="E8" s="8">
        <v>0.24181615387342964</v>
      </c>
      <c r="F8" s="8">
        <v>0.36287895545283838</v>
      </c>
      <c r="G8" s="8">
        <v>0.26286163974159216</v>
      </c>
      <c r="H8" s="8">
        <v>0.18822610887328445</v>
      </c>
      <c r="I8" s="8">
        <v>0.12502220743688064</v>
      </c>
      <c r="J8" s="8">
        <v>-4.5283325142966759E-3</v>
      </c>
      <c r="K8" s="8">
        <v>-6.4302856860664085E-3</v>
      </c>
      <c r="L8" s="8">
        <v>-1.3792223785172184E-2</v>
      </c>
      <c r="M8" s="8">
        <v>-5.504200358022307E-2</v>
      </c>
      <c r="N8" s="209">
        <v>2.1224360669523042E-2</v>
      </c>
      <c r="O8" s="209">
        <v>0.11418976109897808</v>
      </c>
      <c r="P8" s="8">
        <v>0.16335482779883659</v>
      </c>
      <c r="Q8" s="8">
        <v>0.20992486668938334</v>
      </c>
      <c r="R8" s="8">
        <v>0.21230420073653408</v>
      </c>
      <c r="S8" s="8">
        <v>0.20532676849007567</v>
      </c>
      <c r="T8" s="8">
        <v>0.27638332790577885</v>
      </c>
      <c r="U8" s="8">
        <v>0.30453258975861902</v>
      </c>
      <c r="V8" s="26">
        <v>0.31077381726444125</v>
      </c>
      <c r="W8" s="26">
        <v>0.28625460566578503</v>
      </c>
      <c r="X8" s="28">
        <v>0.21495382547696637</v>
      </c>
      <c r="Y8" s="28">
        <v>0.22782647945291876</v>
      </c>
      <c r="Z8" s="38">
        <v>0.22592056639304234</v>
      </c>
      <c r="AA8" s="38">
        <v>0.16643924978193983</v>
      </c>
      <c r="AB8" s="38">
        <v>0.14021331379389809</v>
      </c>
      <c r="AC8" s="38">
        <v>6.9781376161056938E-2</v>
      </c>
      <c r="AD8" s="38">
        <v>5.0388672735718829E-2</v>
      </c>
      <c r="AE8" s="38">
        <v>6.735997999269859E-2</v>
      </c>
      <c r="AF8" s="38">
        <v>0.10971913328791798</v>
      </c>
      <c r="AG8" s="38">
        <v>0.17505081498023489</v>
      </c>
      <c r="AH8" s="38">
        <v>0.22912960011389333</v>
      </c>
      <c r="AI8" s="38">
        <v>0.29557301950172893</v>
      </c>
      <c r="AJ8" s="38">
        <v>0.20210906565365674</v>
      </c>
      <c r="AK8" s="38">
        <v>0.13817914802333375</v>
      </c>
      <c r="AL8" s="38">
        <v>4.2237776989667297E-2</v>
      </c>
      <c r="AM8" s="38">
        <v>-1.2865462578953001E-2</v>
      </c>
      <c r="AN8" s="28">
        <v>7.5410210551871458E-3</v>
      </c>
      <c r="AO8" s="28">
        <v>6.4648482371675128E-2</v>
      </c>
      <c r="AP8" s="28">
        <v>0.16716153657928104</v>
      </c>
      <c r="AQ8" s="28">
        <v>0.13884346887492352</v>
      </c>
      <c r="AR8" s="28">
        <v>0.20928834991418746</v>
      </c>
      <c r="AS8" s="233">
        <v>0.26830691873024304</v>
      </c>
      <c r="AT8" s="28">
        <v>0.20884643174693679</v>
      </c>
      <c r="AU8" s="233">
        <v>0.31858879457760686</v>
      </c>
      <c r="AV8" s="233">
        <v>0.27337543313436646</v>
      </c>
    </row>
    <row r="9" spans="1:48">
      <c r="A9" s="273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209"/>
      <c r="O9" s="209"/>
      <c r="P9" s="8"/>
      <c r="Q9" s="8"/>
      <c r="R9" s="8"/>
      <c r="S9" s="8"/>
      <c r="T9" s="8"/>
      <c r="U9" s="8"/>
      <c r="V9" s="26"/>
      <c r="W9" s="26"/>
      <c r="X9" s="28"/>
      <c r="Y9" s="2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28"/>
      <c r="AO9" s="28"/>
      <c r="AP9" s="28"/>
      <c r="AQ9" s="28"/>
      <c r="AR9" s="28"/>
      <c r="AS9" s="233"/>
    </row>
    <row r="10" spans="1:48">
      <c r="A10" s="272" t="s">
        <v>131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U10" s="233"/>
      <c r="AV10" s="233"/>
    </row>
    <row r="11" spans="1:48">
      <c r="A11" s="38" t="s">
        <v>150</v>
      </c>
      <c r="B11" s="8">
        <v>-7.4240223704283943E-3</v>
      </c>
      <c r="C11" s="8">
        <v>7.0650357960051705E-3</v>
      </c>
      <c r="D11" s="8">
        <v>3.7384417637802446E-2</v>
      </c>
      <c r="E11" s="8">
        <v>1.5129568062516131E-2</v>
      </c>
      <c r="F11" s="8">
        <v>2.8036375904655565E-2</v>
      </c>
      <c r="G11" s="8">
        <v>2.1127232836759727E-2</v>
      </c>
      <c r="H11" s="8">
        <v>1.4445819805795023E-2</v>
      </c>
      <c r="I11" s="8">
        <v>4.9187824395326714E-2</v>
      </c>
      <c r="J11" s="8">
        <v>5.8149450756613845E-3</v>
      </c>
      <c r="K11" s="8">
        <v>-3.9552350968314878E-3</v>
      </c>
      <c r="L11" s="8">
        <v>-2.1963533488949531E-2</v>
      </c>
      <c r="M11" s="8">
        <v>-4.3003173507137213E-2</v>
      </c>
      <c r="N11" s="8">
        <v>-1.3085403390240499E-2</v>
      </c>
      <c r="O11" s="8">
        <v>2.2753331140610202E-2</v>
      </c>
      <c r="P11" s="8">
        <v>3.8746254906720866E-2</v>
      </c>
      <c r="Q11" s="8">
        <v>4.4726607966744061E-2</v>
      </c>
      <c r="R11" s="8">
        <v>3.6101986028051106E-2</v>
      </c>
      <c r="S11" s="8">
        <v>1.2349917832444716E-3</v>
      </c>
      <c r="T11" s="8">
        <v>4.2629080602187189E-2</v>
      </c>
      <c r="U11" s="8">
        <v>3.7022183516071422E-2</v>
      </c>
      <c r="V11" s="26">
        <v>4.909079300864537E-2</v>
      </c>
      <c r="W11" s="26">
        <v>6.8673976928201305E-2</v>
      </c>
      <c r="X11" s="26">
        <v>2.4027060981557734E-2</v>
      </c>
      <c r="Y11" s="26">
        <v>2.4376893062503364E-2</v>
      </c>
      <c r="Z11" s="38">
        <v>3.9628775339373735E-3</v>
      </c>
      <c r="AA11" s="38">
        <v>1.2906543221504476E-3</v>
      </c>
      <c r="AB11" s="38">
        <v>3.6180083541029431E-2</v>
      </c>
      <c r="AC11" s="38">
        <v>2.9899593477879121E-3</v>
      </c>
      <c r="AD11" s="38">
        <v>2.9980181284826379E-2</v>
      </c>
      <c r="AE11" s="38">
        <v>5.3024493965183666E-3</v>
      </c>
      <c r="AF11" s="38">
        <v>-3.9709060895926497E-2</v>
      </c>
      <c r="AG11" s="38">
        <v>-1.6493285317669026E-2</v>
      </c>
      <c r="AH11" s="38">
        <v>-1.5181514680494782E-2</v>
      </c>
      <c r="AI11" s="38">
        <v>5.5994811202424548E-3</v>
      </c>
      <c r="AJ11" s="38">
        <v>1.7892759122645789E-3</v>
      </c>
      <c r="AK11" s="38">
        <v>1.4195009250043505E-2</v>
      </c>
      <c r="AL11" s="38">
        <v>1.967504997380079E-2</v>
      </c>
      <c r="AM11" s="38">
        <v>2.6250041910859372E-2</v>
      </c>
      <c r="AN11" s="28">
        <v>7.1034290669572425E-2</v>
      </c>
      <c r="AO11" s="28">
        <v>9.3391156313428522E-2</v>
      </c>
      <c r="AP11" s="28">
        <v>8.766610313829587E-2</v>
      </c>
      <c r="AQ11" s="28">
        <v>1.3013405486954559E-2</v>
      </c>
      <c r="AR11" s="28">
        <v>3.5320468420597252E-2</v>
      </c>
      <c r="AS11" s="233">
        <v>2.360239310402493E-2</v>
      </c>
      <c r="AT11" s="28">
        <v>-4.3363187328579796E-3</v>
      </c>
      <c r="AU11" s="233">
        <v>5.8375876276380141E-2</v>
      </c>
      <c r="AV11" s="233">
        <v>-4.2013751510393228E-3</v>
      </c>
    </row>
    <row r="12" spans="1:48">
      <c r="A12" s="38" t="s">
        <v>151</v>
      </c>
      <c r="B12" s="8">
        <v>0.11767354926859436</v>
      </c>
      <c r="C12" s="8">
        <v>0.12209923528858072</v>
      </c>
      <c r="D12" s="8">
        <v>0.14096855345328335</v>
      </c>
      <c r="E12" s="8">
        <v>0.18739453939388839</v>
      </c>
      <c r="F12" s="8">
        <v>0.20353613814841623</v>
      </c>
      <c r="G12" s="8">
        <v>0.21899126016579934</v>
      </c>
      <c r="H12" s="8">
        <v>0.13374617712974093</v>
      </c>
      <c r="I12" s="8">
        <v>5.2798373533282053E-2</v>
      </c>
      <c r="J12" s="8">
        <v>3.5199013294525354E-4</v>
      </c>
      <c r="K12" s="8">
        <v>-3.9515384293809644E-2</v>
      </c>
      <c r="L12" s="8">
        <v>-3.4942555099856162E-3</v>
      </c>
      <c r="M12" s="8">
        <v>2.2337544863888998E-3</v>
      </c>
      <c r="N12" s="209">
        <v>2.8244183391987639E-2</v>
      </c>
      <c r="O12" s="209">
        <v>3.364881850865286E-2</v>
      </c>
      <c r="P12" s="8">
        <v>4.8844433819470345E-2</v>
      </c>
      <c r="Q12" s="8">
        <v>3.5415824040254444E-2</v>
      </c>
      <c r="R12" s="8">
        <v>9.8582978596580023E-2</v>
      </c>
      <c r="S12" s="8">
        <v>0.13422474630723866</v>
      </c>
      <c r="T12" s="8">
        <v>0.15227368340696551</v>
      </c>
      <c r="U12" s="8">
        <v>0.23292954249708037</v>
      </c>
      <c r="V12" s="26">
        <v>0.19493608220879707</v>
      </c>
      <c r="W12" s="26">
        <v>0.15763414437833848</v>
      </c>
      <c r="X12" s="26">
        <v>0.14136300994632942</v>
      </c>
      <c r="Y12" s="26">
        <v>9.6737311326174857E-2</v>
      </c>
      <c r="Z12" s="38">
        <v>0.14274220575268498</v>
      </c>
      <c r="AA12" s="38">
        <v>9.6782283269773894E-2</v>
      </c>
      <c r="AB12" s="38">
        <v>7.0758655342645818E-2</v>
      </c>
      <c r="AC12" s="38">
        <v>4.9466466194061018E-2</v>
      </c>
      <c r="AD12" s="38">
        <v>-2.1692904424484707E-2</v>
      </c>
      <c r="AE12" s="38">
        <v>5.8228651165337948E-3</v>
      </c>
      <c r="AF12" s="38">
        <v>4.22185297500468E-2</v>
      </c>
      <c r="AG12" s="38">
        <v>0.10937083538982331</v>
      </c>
      <c r="AH12" s="38">
        <v>0.16890524704176271</v>
      </c>
      <c r="AI12" s="38">
        <v>0.18214453974717443</v>
      </c>
      <c r="AJ12" s="38">
        <v>0.15488992484191411</v>
      </c>
      <c r="AK12" s="38">
        <v>6.0612966901459162E-2</v>
      </c>
      <c r="AL12" s="38">
        <v>-2.6169918434324587E-2</v>
      </c>
      <c r="AM12" s="38">
        <v>-4.8014665198123425E-2</v>
      </c>
      <c r="AN12" s="38">
        <v>-0.1004223554226458</v>
      </c>
      <c r="AO12" s="28">
        <v>-8.7277472273784809E-2</v>
      </c>
      <c r="AP12" s="28">
        <v>-2.3055499242863278E-2</v>
      </c>
      <c r="AQ12" s="28">
        <v>2.1378206068238269E-2</v>
      </c>
      <c r="AR12" s="28">
        <v>8.4161012977864547E-2</v>
      </c>
      <c r="AS12" s="233">
        <v>0.15231789387672784</v>
      </c>
      <c r="AT12" s="28">
        <v>0.16341448978274861</v>
      </c>
      <c r="AU12" s="233">
        <v>0.16701858193252081</v>
      </c>
      <c r="AV12" s="233">
        <v>0.17615880893762631</v>
      </c>
    </row>
    <row r="13" spans="1:48">
      <c r="A13" s="38" t="s">
        <v>152</v>
      </c>
      <c r="B13" s="8">
        <v>1.0889997537040176E-2</v>
      </c>
      <c r="C13" s="8">
        <v>4.1458882179173956E-2</v>
      </c>
      <c r="D13" s="8">
        <v>4.3586374395897645E-2</v>
      </c>
      <c r="E13" s="8">
        <v>3.6690355120943798E-2</v>
      </c>
      <c r="F13" s="8">
        <v>1.1094053262135342E-2</v>
      </c>
      <c r="G13" s="8">
        <v>-1.691979082200374E-2</v>
      </c>
      <c r="H13" s="8">
        <v>-1.3667495754738275E-2</v>
      </c>
      <c r="I13" s="8">
        <v>-2.0478215393623937E-2</v>
      </c>
      <c r="J13" s="8">
        <v>-1.3271059870028318E-2</v>
      </c>
      <c r="K13" s="8">
        <v>-5.6813368598770146E-3</v>
      </c>
      <c r="L13" s="8">
        <v>-9.3282682753551439E-3</v>
      </c>
      <c r="M13" s="8">
        <v>-8.4988724122220839E-3</v>
      </c>
      <c r="N13" s="209">
        <v>1.02570034924133E-2</v>
      </c>
      <c r="O13" s="209">
        <v>1.8607973979503208E-2</v>
      </c>
      <c r="P13" s="8">
        <v>2.5029448996594133E-2</v>
      </c>
      <c r="Q13" s="8">
        <v>3.5651697323683423E-2</v>
      </c>
      <c r="R13" s="8">
        <v>4.1104395923274147E-2</v>
      </c>
      <c r="S13" s="8">
        <v>5.7047580203324733E-2</v>
      </c>
      <c r="T13" s="8">
        <v>6.310800972474355E-2</v>
      </c>
      <c r="U13" s="8">
        <v>5.1768182864936188E-2</v>
      </c>
      <c r="V13" s="26">
        <v>5.1290943994325246E-2</v>
      </c>
      <c r="W13" s="26">
        <v>4.8364157840763179E-2</v>
      </c>
      <c r="X13" s="26">
        <v>3.9831817998242286E-2</v>
      </c>
      <c r="Y13" s="26">
        <v>7.2264095520238394E-2</v>
      </c>
      <c r="Z13" s="38">
        <v>5.3308339980449607E-2</v>
      </c>
      <c r="AA13" s="38">
        <v>4.2731152752420114E-2</v>
      </c>
      <c r="AB13" s="38">
        <v>2.4865445792069233E-2</v>
      </c>
      <c r="AC13" s="38">
        <v>-3.6351308180031625E-3</v>
      </c>
      <c r="AD13" s="38">
        <v>-8.2475264725284259E-3</v>
      </c>
      <c r="AE13" s="38">
        <v>-2.8041649492233294E-2</v>
      </c>
      <c r="AF13" s="38">
        <v>-1.6666926710618753E-2</v>
      </c>
      <c r="AG13" s="38">
        <v>7.4212459177777131E-3</v>
      </c>
      <c r="AH13" s="38">
        <v>3.383435901507343E-2</v>
      </c>
      <c r="AI13" s="38">
        <v>0.10188037892501403</v>
      </c>
      <c r="AJ13" s="38">
        <v>8.5677617590687247E-2</v>
      </c>
      <c r="AK13" s="38">
        <v>8.9899992796151726E-2</v>
      </c>
      <c r="AL13" s="38">
        <v>5.575919244888617E-2</v>
      </c>
      <c r="AM13" s="38">
        <v>7.6565680947955263E-3</v>
      </c>
      <c r="AN13" s="38">
        <v>2.2683687378199303E-2</v>
      </c>
      <c r="AO13" s="28">
        <v>2.5486610323019181E-2</v>
      </c>
      <c r="AP13" s="28">
        <v>3.7864203428987463E-2</v>
      </c>
      <c r="AQ13" s="28">
        <v>7.7851626204217261E-2</v>
      </c>
      <c r="AR13" s="28">
        <v>6.9326536778652734E-2</v>
      </c>
      <c r="AS13" s="233">
        <v>8.6885349750367755E-2</v>
      </c>
      <c r="AT13" s="28">
        <v>9.4938391549552664E-2</v>
      </c>
      <c r="AU13" s="233">
        <v>0.10519491506773988</v>
      </c>
      <c r="AV13" s="233">
        <v>0.11760193002036437</v>
      </c>
    </row>
    <row r="14" spans="1:48">
      <c r="A14" s="38" t="s">
        <v>153</v>
      </c>
      <c r="B14" s="8">
        <v>6.9202800538570419E-2</v>
      </c>
      <c r="C14" s="8">
        <v>-2.6548918940159399E-2</v>
      </c>
      <c r="D14" s="8">
        <v>-3.6213046955982382E-2</v>
      </c>
      <c r="E14" s="8">
        <v>5.4040448857331615E-3</v>
      </c>
      <c r="F14" s="8">
        <v>0.11101127650517274</v>
      </c>
      <c r="G14" s="8">
        <v>4.3273077659413212E-2</v>
      </c>
      <c r="H14" s="8">
        <v>6.0934293378715872E-2</v>
      </c>
      <c r="I14" s="8">
        <v>5.2271275164809665E-2</v>
      </c>
      <c r="J14" s="8">
        <v>1.8586572548411784E-2</v>
      </c>
      <c r="K14" s="8">
        <v>5.6639332308756375E-2</v>
      </c>
      <c r="L14" s="8">
        <v>3.3781690080806386E-2</v>
      </c>
      <c r="M14" s="8">
        <v>-1.956796294697727E-3</v>
      </c>
      <c r="N14" s="209">
        <v>-7.850781382579013E-3</v>
      </c>
      <c r="O14" s="209">
        <v>2.6101585246755196E-2</v>
      </c>
      <c r="P14" s="8">
        <v>3.4795527134678574E-2</v>
      </c>
      <c r="Q14" s="8">
        <v>8.377758614816215E-2</v>
      </c>
      <c r="R14" s="8">
        <v>2.4102818318187526E-2</v>
      </c>
      <c r="S14" s="8">
        <v>3.9362138984270212E-3</v>
      </c>
      <c r="T14" s="8">
        <v>1.3994606521620752E-2</v>
      </c>
      <c r="U14" s="8">
        <v>-2.1205269062539389E-2</v>
      </c>
      <c r="V14" s="26">
        <v>1.3525078685259971E-2</v>
      </c>
      <c r="W14" s="26">
        <v>1.2990203383283943E-2</v>
      </c>
      <c r="X14" s="26">
        <v>7.3445649282284919E-3</v>
      </c>
      <c r="Y14" s="26">
        <v>3.0743435228336988E-2</v>
      </c>
      <c r="Z14" s="38">
        <v>2.387575488813656E-2</v>
      </c>
      <c r="AA14" s="38">
        <v>2.502753900866185E-2</v>
      </c>
      <c r="AB14" s="38">
        <v>1.2001554643150187E-2</v>
      </c>
      <c r="AC14" s="38">
        <v>2.383568392653454E-2</v>
      </c>
      <c r="AD14" s="38">
        <v>4.0068810967150127E-2</v>
      </c>
      <c r="AE14" s="38">
        <v>7.0267507701659571E-2</v>
      </c>
      <c r="AF14" s="38">
        <v>0.10696278093092064</v>
      </c>
      <c r="AG14" s="38">
        <v>5.5583018896831468E-2</v>
      </c>
      <c r="AH14" s="38">
        <v>3.3432294170159367E-2</v>
      </c>
      <c r="AI14" s="38">
        <v>-2.9431514876228707E-3</v>
      </c>
      <c r="AJ14" s="38">
        <v>-4.4950860435174864E-2</v>
      </c>
      <c r="AK14" s="38">
        <v>-3.0369490987909281E-2</v>
      </c>
      <c r="AL14" s="38">
        <v>-6.5489398450679871E-3</v>
      </c>
      <c r="AM14" s="38">
        <v>5.7776694683318612E-3</v>
      </c>
      <c r="AN14" s="38">
        <v>1.6599218753104699E-2</v>
      </c>
      <c r="AO14" s="28">
        <v>3.3623318919252139E-2</v>
      </c>
      <c r="AP14" s="28">
        <v>6.3161697073753811E-2</v>
      </c>
      <c r="AQ14" s="28">
        <v>2.424334284564084E-2</v>
      </c>
      <c r="AR14" s="28">
        <v>1.6437168827117054E-2</v>
      </c>
      <c r="AS14" s="233">
        <v>2.9941681250743647E-3</v>
      </c>
      <c r="AT14" s="28">
        <v>-4.7109704431641232E-2</v>
      </c>
      <c r="AU14" s="233">
        <v>-1.8907767372180879E-2</v>
      </c>
      <c r="AV14" s="233">
        <v>-2.0125808719372928E-2</v>
      </c>
    </row>
    <row r="15" spans="1:48">
      <c r="A15" s="38" t="s">
        <v>154</v>
      </c>
      <c r="B15" s="8">
        <v>5.66573076437492E-3</v>
      </c>
      <c r="C15" s="8">
        <v>-8.9229391122101504E-3</v>
      </c>
      <c r="D15" s="8">
        <v>6.4268780748404676E-3</v>
      </c>
      <c r="E15" s="8">
        <v>-2.8023535896518478E-3</v>
      </c>
      <c r="F15" s="8">
        <v>9.201111632458547E-3</v>
      </c>
      <c r="G15" s="8">
        <v>-3.6101400983766102E-3</v>
      </c>
      <c r="H15" s="8">
        <v>-7.2326856862291889E-3</v>
      </c>
      <c r="I15" s="8">
        <v>-8.7570502629138545E-3</v>
      </c>
      <c r="J15" s="8">
        <v>-1.6010780401286898E-2</v>
      </c>
      <c r="K15" s="8">
        <v>-1.3917661744304442E-2</v>
      </c>
      <c r="L15" s="8">
        <v>-1.278785659168832E-2</v>
      </c>
      <c r="M15" s="8">
        <v>-3.8169158525550029E-3</v>
      </c>
      <c r="N15" s="209">
        <v>3.6593585579414744E-3</v>
      </c>
      <c r="O15" s="209">
        <v>1.3078052223456708E-2</v>
      </c>
      <c r="P15" s="8">
        <v>1.5939162941372556E-2</v>
      </c>
      <c r="Q15" s="8">
        <v>1.0370040385120016E-2</v>
      </c>
      <c r="R15" s="8">
        <v>1.2412021870441121E-2</v>
      </c>
      <c r="S15" s="8">
        <v>8.8832362978407235E-3</v>
      </c>
      <c r="T15" s="8">
        <v>4.4148447498386202E-3</v>
      </c>
      <c r="U15" s="8">
        <v>4.0179499430705251E-3</v>
      </c>
      <c r="V15" s="26">
        <v>1.9309193674135676E-3</v>
      </c>
      <c r="W15" s="26">
        <v>-1.4078768648019603E-3</v>
      </c>
      <c r="X15" s="26">
        <v>2.3873716226083764E-3</v>
      </c>
      <c r="Y15" s="26">
        <v>3.7047443156650768E-3</v>
      </c>
      <c r="Z15" s="38">
        <v>2.0313882378337781E-3</v>
      </c>
      <c r="AA15" s="38">
        <v>6.0762042893365207E-4</v>
      </c>
      <c r="AB15" s="38">
        <v>-3.5924255249965512E-3</v>
      </c>
      <c r="AC15" s="38">
        <v>-2.8756024893233189E-3</v>
      </c>
      <c r="AD15" s="38">
        <v>-1.9265493136518402E-3</v>
      </c>
      <c r="AE15" s="38">
        <v>1.9493935565627323E-3</v>
      </c>
      <c r="AF15" s="38">
        <v>4.7351521311061271E-3</v>
      </c>
      <c r="AG15" s="38">
        <v>6.6557364330928764E-3</v>
      </c>
      <c r="AH15" s="38">
        <v>8.139214567392342E-3</v>
      </c>
      <c r="AI15" s="38">
        <v>8.8917711969207572E-3</v>
      </c>
      <c r="AJ15" s="38">
        <v>4.703107743965494E-3</v>
      </c>
      <c r="AK15" s="38">
        <v>3.8406700635885025E-3</v>
      </c>
      <c r="AL15" s="38">
        <v>-4.7760715362684834E-4</v>
      </c>
      <c r="AM15" s="38">
        <v>-4.5350768548162949E-3</v>
      </c>
      <c r="AN15" s="38">
        <v>-2.3538203230433247E-3</v>
      </c>
      <c r="AO15" s="28">
        <v>-5.7513091023979985E-4</v>
      </c>
      <c r="AP15" s="28">
        <v>1.5250284086160981E-3</v>
      </c>
      <c r="AQ15" s="28">
        <v>2.3568882698725992E-3</v>
      </c>
      <c r="AR15" s="28">
        <v>4.0431629099557482E-3</v>
      </c>
      <c r="AS15" s="233">
        <v>2.5071138740481941E-3</v>
      </c>
      <c r="AT15" s="28">
        <v>1.9395768113273321E-3</v>
      </c>
      <c r="AU15" s="233">
        <v>6.9071886731468992E-3</v>
      </c>
      <c r="AV15" s="233">
        <v>3.9418780467879062E-3</v>
      </c>
    </row>
    <row r="16" spans="1:48">
      <c r="A16" s="38" t="s">
        <v>149</v>
      </c>
      <c r="B16" s="8">
        <v>0.19600805573815136</v>
      </c>
      <c r="C16" s="8">
        <v>0.13515129521139002</v>
      </c>
      <c r="D16" s="8">
        <v>0.19215317660584152</v>
      </c>
      <c r="E16" s="8">
        <v>0.24181615387342958</v>
      </c>
      <c r="F16" s="8">
        <v>0.36287895545283844</v>
      </c>
      <c r="G16" s="8">
        <v>0.26286163974159216</v>
      </c>
      <c r="H16" s="8">
        <v>0.18822610887328439</v>
      </c>
      <c r="I16" s="8">
        <v>0.12502220743688075</v>
      </c>
      <c r="J16" s="8">
        <v>-4.5283325142966291E-3</v>
      </c>
      <c r="K16" s="8">
        <v>-6.4302856860664059E-3</v>
      </c>
      <c r="L16" s="8">
        <v>-1.3792223785172197E-2</v>
      </c>
      <c r="M16" s="8">
        <v>-5.5042003580223049E-2</v>
      </c>
      <c r="N16" s="209">
        <v>2.1224360669523046E-2</v>
      </c>
      <c r="O16" s="209">
        <v>0.11418976109897816</v>
      </c>
      <c r="P16" s="8">
        <v>0.16335482779883659</v>
      </c>
      <c r="Q16" s="8">
        <v>0.20994175586396402</v>
      </c>
      <c r="R16" s="8">
        <v>0.21230420073653414</v>
      </c>
      <c r="S16" s="8">
        <v>0.2053267684900757</v>
      </c>
      <c r="T16" s="8">
        <v>0.27642022500535557</v>
      </c>
      <c r="U16" s="8">
        <v>0.30453258975861908</v>
      </c>
      <c r="V16" s="26">
        <v>0.3107738172644412</v>
      </c>
      <c r="W16" s="26">
        <v>0.28625460566578509</v>
      </c>
      <c r="X16" s="26">
        <v>0.21495382547696626</v>
      </c>
      <c r="Y16" s="26">
        <v>0.22782647945291881</v>
      </c>
      <c r="Z16" s="38">
        <v>0.22592056639304237</v>
      </c>
      <c r="AA16" s="38">
        <v>0.1664392497819398</v>
      </c>
      <c r="AB16" s="38">
        <v>0.14021331379389812</v>
      </c>
      <c r="AC16" s="38">
        <v>6.9781376161056841E-2</v>
      </c>
      <c r="AD16" s="38">
        <v>3.8182012041311664E-2</v>
      </c>
      <c r="AE16" s="38">
        <v>5.5300566279041119E-2</v>
      </c>
      <c r="AF16" s="38">
        <v>9.7540475205528221E-2</v>
      </c>
      <c r="AG16" s="38">
        <v>0.16253755131985634</v>
      </c>
      <c r="AH16" s="38">
        <v>0.22912960011389338</v>
      </c>
      <c r="AI16" s="38">
        <v>0.29557301950172898</v>
      </c>
      <c r="AJ16" s="38">
        <v>0.20210906565365683</v>
      </c>
      <c r="AK16" s="38">
        <v>0.13817914802333386</v>
      </c>
      <c r="AL16" s="38">
        <v>4.2237776989667353E-2</v>
      </c>
      <c r="AM16" s="38">
        <v>-1.2865462578953046E-2</v>
      </c>
      <c r="AN16" s="38">
        <v>7.5410210551871693E-3</v>
      </c>
      <c r="AO16" s="28">
        <v>6.4648482371675087E-2</v>
      </c>
      <c r="AP16" s="28">
        <v>0.16716153657928104</v>
      </c>
      <c r="AQ16" s="28">
        <v>0.13884346887492352</v>
      </c>
      <c r="AR16" s="28">
        <v>0.20928834991418746</v>
      </c>
      <c r="AS16" s="233">
        <v>0.26830691873024304</v>
      </c>
      <c r="AT16" s="28">
        <v>0.20884643174693679</v>
      </c>
      <c r="AU16" s="233">
        <v>0.31858879457760686</v>
      </c>
      <c r="AV16" s="233">
        <v>0.27337543313436646</v>
      </c>
    </row>
    <row r="17" spans="1:48">
      <c r="A17" s="38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27"/>
      <c r="W17" s="27"/>
      <c r="X17" s="27"/>
      <c r="Y17" s="27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</row>
    <row r="18" spans="1:48">
      <c r="A18" s="272" t="s">
        <v>155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</row>
    <row r="19" spans="1:48">
      <c r="A19" s="38" t="s">
        <v>156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28">
        <v>0.11433863860819443</v>
      </c>
      <c r="W19" s="28">
        <v>0.19297358792140695</v>
      </c>
      <c r="X19" s="28">
        <v>0.21703550661947518</v>
      </c>
      <c r="Y19" s="28">
        <v>0.26475638702703908</v>
      </c>
      <c r="Z19" s="28">
        <v>0.23474992986803234</v>
      </c>
      <c r="AA19" s="28">
        <v>0.18225956634823945</v>
      </c>
      <c r="AB19" s="28">
        <v>0.11031866700842295</v>
      </c>
      <c r="AC19" s="28">
        <v>4.9750828478273945E-2</v>
      </c>
      <c r="AD19" s="28">
        <v>-1.9548567186960873E-2</v>
      </c>
      <c r="AE19" s="28">
        <v>-4.7688514465394641E-2</v>
      </c>
      <c r="AF19" s="28">
        <v>-4.5153096446160682E-2</v>
      </c>
      <c r="AG19" s="28">
        <v>-5.0078106362519942E-2</v>
      </c>
      <c r="AH19" s="28">
        <v>2.8167585688173534E-2</v>
      </c>
      <c r="AI19" s="28">
        <v>0.10266974687016481</v>
      </c>
      <c r="AJ19" s="28">
        <v>0.16506391523804229</v>
      </c>
      <c r="AK19" s="28">
        <v>0.21328337651745963</v>
      </c>
      <c r="AL19" s="28">
        <v>0.25220616105211702</v>
      </c>
      <c r="AM19" s="28">
        <v>0.22590033392598202</v>
      </c>
      <c r="AN19" s="28">
        <v>0.13682210219660035</v>
      </c>
      <c r="AO19" s="28">
        <v>6.4881025209965013E-2</v>
      </c>
      <c r="AP19" s="28">
        <v>5.214555109466084E-2</v>
      </c>
      <c r="AQ19" s="28">
        <v>9.0517766609263847E-2</v>
      </c>
      <c r="AR19" s="28">
        <v>0.1368337207773507</v>
      </c>
      <c r="AS19" s="233">
        <v>0.23337370350063641</v>
      </c>
      <c r="AT19" s="28">
        <v>0.25684320376092273</v>
      </c>
      <c r="AU19" s="28">
        <v>0.31171193819381582</v>
      </c>
      <c r="AV19" s="28">
        <v>0.33641614233544914</v>
      </c>
    </row>
    <row r="20" spans="1:48">
      <c r="A20" s="38" t="s">
        <v>157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28">
        <v>0.15430685189069976</v>
      </c>
      <c r="W20" s="28">
        <v>0.15943177872130818</v>
      </c>
      <c r="X20" s="28">
        <v>0.13641014709696478</v>
      </c>
      <c r="Y20" s="28">
        <v>0.1556937509977753</v>
      </c>
      <c r="Z20" s="28">
        <v>0.10396577277880667</v>
      </c>
      <c r="AA20" s="28">
        <v>6.8420062078410712E-2</v>
      </c>
      <c r="AB20" s="28">
        <v>2.6998605915502828E-2</v>
      </c>
      <c r="AC20" s="28">
        <v>-1.8074823875668899E-2</v>
      </c>
      <c r="AD20" s="28">
        <v>-5.542886591795481E-2</v>
      </c>
      <c r="AE20" s="28">
        <v>-5.5843426783680178E-2</v>
      </c>
      <c r="AF20" s="28">
        <v>-5.4332529195890954E-2</v>
      </c>
      <c r="AG20" s="28">
        <v>-6.697329635028805E-2</v>
      </c>
      <c r="AH20" s="28">
        <v>-2.0079449836592825E-2</v>
      </c>
      <c r="AI20" s="28">
        <v>-1.4466777590436873E-2</v>
      </c>
      <c r="AJ20" s="28">
        <v>3.0773734888052385E-4</v>
      </c>
      <c r="AK20" s="28">
        <v>3.7261065169216484E-2</v>
      </c>
      <c r="AL20" s="28">
        <v>5.944152321926327E-2</v>
      </c>
      <c r="AM20" s="28">
        <v>7.4982072007293149E-2</v>
      </c>
      <c r="AN20" s="28">
        <v>5.3949369239926853E-2</v>
      </c>
      <c r="AO20" s="28">
        <v>3.570844107753704E-2</v>
      </c>
      <c r="AP20" s="28">
        <v>5.0927539525922959E-2</v>
      </c>
      <c r="AQ20" s="28">
        <v>6.0256065920542411E-2</v>
      </c>
      <c r="AR20" s="28">
        <v>9.3985805697959501E-2</v>
      </c>
      <c r="AS20" s="233">
        <v>0.1117160462647207</v>
      </c>
      <c r="AT20" s="28">
        <v>0.10692345224290918</v>
      </c>
      <c r="AU20" s="28">
        <v>0.1131893228734672</v>
      </c>
      <c r="AV20" s="28">
        <v>0.11812640008283999</v>
      </c>
    </row>
    <row r="21" spans="1:48">
      <c r="A21" s="38" t="s">
        <v>158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28">
        <v>-1.5458005555762428E-2</v>
      </c>
      <c r="W21" s="28">
        <v>-4.925240659221123E-3</v>
      </c>
      <c r="X21" s="28">
        <v>-1.2524342071288361E-2</v>
      </c>
      <c r="Y21" s="28">
        <v>-1.0287458662760129E-2</v>
      </c>
      <c r="Z21" s="28">
        <v>-8.5933441217872183E-4</v>
      </c>
      <c r="AA21" s="28">
        <v>8.0522024433182376E-3</v>
      </c>
      <c r="AB21" s="28">
        <v>2.0219658086491009E-3</v>
      </c>
      <c r="AC21" s="28">
        <v>8.7565737744588461E-3</v>
      </c>
      <c r="AD21" s="28">
        <v>-2.5305484092749621E-4</v>
      </c>
      <c r="AE21" s="28">
        <v>-1.3163516612777431E-4</v>
      </c>
      <c r="AF21" s="28">
        <v>9.009819569698688E-3</v>
      </c>
      <c r="AG21" s="28">
        <v>1.2995234163059498E-2</v>
      </c>
      <c r="AH21" s="28">
        <v>2.2392317494956075E-2</v>
      </c>
      <c r="AI21" s="28">
        <v>2.9252064900020566E-2</v>
      </c>
      <c r="AJ21" s="28">
        <v>4.637320302797885E-2</v>
      </c>
      <c r="AK21" s="28">
        <v>3.9602029658826976E-2</v>
      </c>
      <c r="AL21" s="28">
        <v>4.8019477730625371E-2</v>
      </c>
      <c r="AM21" s="28">
        <v>4.3395359437560808E-2</v>
      </c>
      <c r="AN21" s="28">
        <v>1.0954484831351363E-2</v>
      </c>
      <c r="AO21" s="28">
        <v>1.9425357148206999E-2</v>
      </c>
      <c r="AP21" s="28">
        <v>-3.7611371711294807E-3</v>
      </c>
      <c r="AQ21" s="28">
        <v>5.5837866834452751E-4</v>
      </c>
      <c r="AR21" s="28">
        <v>1.7447850543317184E-2</v>
      </c>
      <c r="AS21" s="233">
        <v>2.3438885905286026E-2</v>
      </c>
      <c r="AT21" s="28">
        <v>5.0796479119105634E-2</v>
      </c>
      <c r="AU21" s="28">
        <v>6.2981983745109396E-2</v>
      </c>
      <c r="AV21" s="28">
        <v>6.4305054594223768E-2</v>
      </c>
    </row>
    <row r="22" spans="1:48">
      <c r="A22" s="38" t="s">
        <v>159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28">
        <v>-2.4510207726742946E-2</v>
      </c>
      <c r="W22" s="28">
        <v>3.846704985931975E-2</v>
      </c>
      <c r="X22" s="28">
        <v>9.314970159379872E-2</v>
      </c>
      <c r="Y22" s="28">
        <v>0.11935009469202393</v>
      </c>
      <c r="Z22" s="28">
        <v>0.13164349150140436</v>
      </c>
      <c r="AA22" s="28">
        <v>0.10578730182651055</v>
      </c>
      <c r="AB22" s="28">
        <v>8.1298095284271024E-2</v>
      </c>
      <c r="AC22" s="28">
        <v>5.9069078579484027E-2</v>
      </c>
      <c r="AD22" s="28">
        <v>3.6133353571921489E-2</v>
      </c>
      <c r="AE22" s="28">
        <v>8.2865474844134191E-3</v>
      </c>
      <c r="AF22" s="28">
        <v>1.6961318003158658E-4</v>
      </c>
      <c r="AG22" s="28">
        <v>3.8999558247085593E-3</v>
      </c>
      <c r="AH22" s="28">
        <v>2.5854718029810257E-2</v>
      </c>
      <c r="AI22" s="28">
        <v>8.7884459560580983E-2</v>
      </c>
      <c r="AJ22" s="28">
        <v>0.11838297486118284</v>
      </c>
      <c r="AK22" s="28">
        <v>0.13642028168941617</v>
      </c>
      <c r="AL22" s="28">
        <v>0.14474516010222832</v>
      </c>
      <c r="AM22" s="28">
        <v>0.10752290248112809</v>
      </c>
      <c r="AN22" s="28">
        <v>7.1918248125322132E-2</v>
      </c>
      <c r="AO22" s="28">
        <v>9.7472269842209507E-3</v>
      </c>
      <c r="AP22" s="28">
        <v>4.9791487398674634E-3</v>
      </c>
      <c r="AQ22" s="28">
        <v>2.9703322020376895E-2</v>
      </c>
      <c r="AR22" s="28">
        <v>2.540006453607406E-2</v>
      </c>
      <c r="AS22" s="233">
        <v>9.8218771330629673E-2</v>
      </c>
      <c r="AT22" s="28">
        <v>9.9123272398907947E-2</v>
      </c>
      <c r="AU22" s="28">
        <v>0.13554063157523918</v>
      </c>
      <c r="AV22" s="28">
        <v>0.15398468765838555</v>
      </c>
    </row>
    <row r="23" spans="1:48">
      <c r="A23" s="38" t="s">
        <v>80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28">
        <v>2.5976173155482854E-2</v>
      </c>
      <c r="W23" s="28">
        <v>2.1376526712069424E-2</v>
      </c>
      <c r="X23" s="28">
        <v>1.8871432323143891E-2</v>
      </c>
      <c r="Y23" s="28">
        <v>1.5042770197057768E-2</v>
      </c>
      <c r="Z23" s="28">
        <v>1.4936723953691423E-2</v>
      </c>
      <c r="AA23" s="28">
        <v>1.7950299250048814E-2</v>
      </c>
      <c r="AB23" s="28">
        <v>1.5403621986938393E-2</v>
      </c>
      <c r="AC23" s="28">
        <v>1.6684149085404557E-2</v>
      </c>
      <c r="AD23" s="28">
        <v>9.9671908974227879E-3</v>
      </c>
      <c r="AE23" s="28">
        <v>-2.0864654275083478E-3</v>
      </c>
      <c r="AF23" s="28">
        <v>1.0446584431992091E-2</v>
      </c>
      <c r="AG23" s="28">
        <v>1.3424092591840629E-2</v>
      </c>
      <c r="AH23" s="28">
        <v>1.6418595820394646E-2</v>
      </c>
      <c r="AI23" s="28">
        <v>1.6123593408739482E-2</v>
      </c>
      <c r="AJ23" s="28">
        <v>2.2762231760731787E-2</v>
      </c>
      <c r="AK23" s="28">
        <v>5.4195093760623534E-3</v>
      </c>
      <c r="AL23" s="28">
        <v>2.7908665673055614E-3</v>
      </c>
      <c r="AM23" s="28">
        <v>-2.1094623216003825E-3</v>
      </c>
      <c r="AN23" s="28">
        <v>-1.7147130096670554E-2</v>
      </c>
      <c r="AO23" s="28">
        <v>-3.2800998046197231E-2</v>
      </c>
      <c r="AP23" s="28">
        <v>-2.3115179831484412E-2</v>
      </c>
      <c r="AQ23" s="28">
        <v>-1.2482678352637729E-2</v>
      </c>
      <c r="AR23" s="28">
        <v>-1.5181591729599032E-2</v>
      </c>
      <c r="AS23" s="233">
        <v>1.1018226477076683E-2</v>
      </c>
      <c r="AT23" s="28">
        <v>1.0386779240992263E-2</v>
      </c>
      <c r="AU23" s="28">
        <v>2.184229067017002E-2</v>
      </c>
      <c r="AV23" s="28">
        <v>2.160897503595716E-2</v>
      </c>
    </row>
    <row r="24" spans="1:48">
      <c r="A24" s="38" t="s">
        <v>120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28">
        <v>3.1935548264195712E-3</v>
      </c>
      <c r="W24" s="28">
        <v>6.5746901321830451E-3</v>
      </c>
      <c r="X24" s="28">
        <v>1.0313332270886533E-2</v>
      </c>
      <c r="Y24" s="28">
        <v>5.4571406400337422E-3</v>
      </c>
      <c r="Z24" s="28">
        <v>5.0778261576016059E-3</v>
      </c>
      <c r="AA24" s="28">
        <v>-5.1475223352954284E-3</v>
      </c>
      <c r="AB24" s="28">
        <v>-4.5693483707138138E-3</v>
      </c>
      <c r="AC24" s="28">
        <v>-9.8022732483987111E-4</v>
      </c>
      <c r="AD24" s="28">
        <v>2.0310444274925161E-4</v>
      </c>
      <c r="AE24" s="28">
        <v>-2.4478495615356819E-3</v>
      </c>
      <c r="AF24" s="28">
        <v>-1.9357838192974395E-3</v>
      </c>
      <c r="AG24" s="28">
        <v>-2.2451171436186084E-3</v>
      </c>
      <c r="AH24" s="28">
        <v>-2.5441125342842443E-3</v>
      </c>
      <c r="AI24" s="28">
        <v>1.7091861010135986E-2</v>
      </c>
      <c r="AJ24" s="28">
        <v>1.1301475373063096E-2</v>
      </c>
      <c r="AK24" s="28">
        <v>1.6222140432681137E-2</v>
      </c>
      <c r="AL24" s="28">
        <v>1.0800696963519778E-2</v>
      </c>
      <c r="AM24" s="28">
        <v>3.4115881472466195E-3</v>
      </c>
      <c r="AN24" s="28">
        <v>1.0221730191439439E-2</v>
      </c>
      <c r="AO24" s="28">
        <v>-6.67587067619112E-3</v>
      </c>
      <c r="AP24" s="28">
        <v>7.4435103892770372E-3</v>
      </c>
      <c r="AQ24" s="28">
        <v>7.3731681117339513E-3</v>
      </c>
      <c r="AR24" s="28">
        <v>5.3465228560066972E-3</v>
      </c>
      <c r="AS24" s="233">
        <v>2.2018691659474E-2</v>
      </c>
      <c r="AT24" s="28">
        <v>9.2971210787266938E-3</v>
      </c>
      <c r="AU24" s="28">
        <v>1.4529745125667215E-2</v>
      </c>
      <c r="AV24" s="28">
        <v>2.0965898994362058E-2</v>
      </c>
    </row>
    <row r="25" spans="1:48">
      <c r="A25" s="38" t="s">
        <v>121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28">
        <v>1.5066503859516591E-3</v>
      </c>
      <c r="W25" s="28">
        <v>1.4077435126618012E-2</v>
      </c>
      <c r="X25" s="28">
        <v>2.3763070023717966E-2</v>
      </c>
      <c r="Y25" s="28">
        <v>1.8219741887787872E-2</v>
      </c>
      <c r="Z25" s="28">
        <v>1.6404911698942377E-2</v>
      </c>
      <c r="AA25" s="28">
        <v>1.8111422359856442E-2</v>
      </c>
      <c r="AB25" s="28">
        <v>9.9211933649962936E-3</v>
      </c>
      <c r="AC25" s="28">
        <v>6.734629717180471E-3</v>
      </c>
      <c r="AD25" s="28">
        <v>6.6133225864726383E-3</v>
      </c>
      <c r="AE25" s="28">
        <v>4.7786506507976672E-3</v>
      </c>
      <c r="AF25" s="28">
        <v>-4.4827241223114106E-3</v>
      </c>
      <c r="AG25" s="28">
        <v>-6.3530171981027337E-3</v>
      </c>
      <c r="AH25" s="28">
        <v>-7.5010138714238887E-3</v>
      </c>
      <c r="AI25" s="28">
        <v>-2.6189119230060278E-3</v>
      </c>
      <c r="AJ25" s="28">
        <v>7.3308418007154022E-3</v>
      </c>
      <c r="AK25" s="28">
        <v>7.5555995722873795E-3</v>
      </c>
      <c r="AL25" s="28">
        <v>1.7312391724952858E-2</v>
      </c>
      <c r="AM25" s="28">
        <v>1.2830835599911408E-2</v>
      </c>
      <c r="AN25" s="28">
        <v>6.8785655325520568E-3</v>
      </c>
      <c r="AO25" s="28">
        <v>6.8712390752272198E-3</v>
      </c>
      <c r="AP25" s="28">
        <v>5.6999372862105734E-4</v>
      </c>
      <c r="AQ25" s="28">
        <v>3.2087760461825109E-3</v>
      </c>
      <c r="AR25" s="28">
        <v>2.3416880301133525E-3</v>
      </c>
      <c r="AS25" s="233">
        <v>2.8919106402534611E-3</v>
      </c>
      <c r="AT25" s="28">
        <v>2.4549312192291986E-3</v>
      </c>
      <c r="AU25" s="28">
        <v>6.2208033919565007E-3</v>
      </c>
      <c r="AV25" s="28">
        <v>8.8771795791035522E-3</v>
      </c>
    </row>
    <row r="26" spans="1:48">
      <c r="A26" s="38" t="s">
        <v>122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28">
        <v>1.5112417267388253E-2</v>
      </c>
      <c r="W26" s="28">
        <v>4.3326465924696925E-2</v>
      </c>
      <c r="X26" s="28">
        <v>5.9740417889003812E-2</v>
      </c>
      <c r="Y26" s="28">
        <v>4.0492548985338217E-2</v>
      </c>
      <c r="Z26" s="28">
        <v>3.7317634102080312E-2</v>
      </c>
      <c r="AA26" s="28">
        <v>3.1181400695825909E-2</v>
      </c>
      <c r="AB26" s="28">
        <v>1.7578515681317075E-2</v>
      </c>
      <c r="AC26" s="28">
        <v>2.8211757273733293E-2</v>
      </c>
      <c r="AD26" s="28">
        <v>1.8679288896788052E-2</v>
      </c>
      <c r="AE26" s="28">
        <v>2.1219937913611502E-3</v>
      </c>
      <c r="AF26" s="28">
        <v>-5.1513644258861261E-3</v>
      </c>
      <c r="AG26" s="28">
        <v>-8.0871312274989338E-3</v>
      </c>
      <c r="AH26" s="28">
        <v>2.2253095996471943E-3</v>
      </c>
      <c r="AI26" s="28">
        <v>4.1371317086968104E-2</v>
      </c>
      <c r="AJ26" s="28">
        <v>5.1556722766584996E-2</v>
      </c>
      <c r="AK26" s="28">
        <v>8.0565688823369022E-2</v>
      </c>
      <c r="AL26" s="28">
        <v>8.8855482827449442E-2</v>
      </c>
      <c r="AM26" s="28">
        <v>6.9080287161508769E-2</v>
      </c>
      <c r="AN26" s="28">
        <v>5.4549195107212206E-2</v>
      </c>
      <c r="AO26" s="28">
        <v>3.0550469928023988E-2</v>
      </c>
      <c r="AP26" s="28">
        <v>1.701298139388556E-2</v>
      </c>
      <c r="AQ26" s="28">
        <v>1.6334969945310363E-2</v>
      </c>
      <c r="AR26" s="28">
        <v>1.5687746676894942E-2</v>
      </c>
      <c r="AS26" s="233">
        <v>3.1169726222102682E-2</v>
      </c>
      <c r="AT26" s="28">
        <v>3.0427390143388879E-2</v>
      </c>
      <c r="AU26" s="28">
        <v>3.6278521637157654E-2</v>
      </c>
      <c r="AV26" s="28">
        <v>3.4743872833375607E-2</v>
      </c>
    </row>
    <row r="27" spans="1:48">
      <c r="A27" s="38" t="s">
        <v>124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28">
        <v>-4.4691603731231901E-3</v>
      </c>
      <c r="W27" s="28">
        <v>-1.8005925895381366E-3</v>
      </c>
      <c r="X27" s="28">
        <v>-1.3726618018392943E-2</v>
      </c>
      <c r="Y27" s="28">
        <v>9.3766951102949182E-3</v>
      </c>
      <c r="Z27" s="28">
        <v>1.0309916818146785E-2</v>
      </c>
      <c r="AA27" s="28">
        <v>1.0036059665551E-2</v>
      </c>
      <c r="AB27" s="28">
        <v>1.270137738601591E-2</v>
      </c>
      <c r="AC27" s="28">
        <v>3.5650950970402185E-4</v>
      </c>
      <c r="AD27" s="28">
        <v>-3.7036940881236603E-3</v>
      </c>
      <c r="AE27" s="28">
        <v>1.8778597172540022E-2</v>
      </c>
      <c r="AF27" s="28">
        <v>1.5792935663821447E-2</v>
      </c>
      <c r="AG27" s="28">
        <v>1.9953369316000735E-2</v>
      </c>
      <c r="AH27" s="28">
        <v>2.4740390583908412E-2</v>
      </c>
      <c r="AI27" s="28">
        <v>3.3041227742677901E-3</v>
      </c>
      <c r="AJ27" s="28">
        <v>8.9149133672812159E-3</v>
      </c>
      <c r="AK27" s="28">
        <v>1.2404386881496842E-2</v>
      </c>
      <c r="AL27" s="28">
        <v>1.7135117538138938E-2</v>
      </c>
      <c r="AM27" s="28">
        <v>1.3218161960933721E-2</v>
      </c>
      <c r="AN27" s="28">
        <v>9.3382725641674384E-3</v>
      </c>
      <c r="AO27" s="28">
        <v>7.1812737782795842E-3</v>
      </c>
      <c r="AP27" s="28">
        <v>4.9643538387250897E-3</v>
      </c>
      <c r="AQ27" s="28">
        <v>1.508796860228644E-2</v>
      </c>
      <c r="AR27" s="28">
        <v>1.4499021181206311E-2</v>
      </c>
      <c r="AS27" s="233">
        <v>2.2669929281191541E-2</v>
      </c>
      <c r="AT27" s="28">
        <v>2.7387828509602429E-2</v>
      </c>
      <c r="AU27" s="28">
        <v>3.1349135789235379E-2</v>
      </c>
      <c r="AV27" s="28">
        <v>3.8122520897243752E-2</v>
      </c>
    </row>
    <row r="28" spans="1:48">
      <c r="A28" s="38" t="s">
        <v>110</v>
      </c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33">
        <f t="shared" ref="V28:AR28" si="0">V22-V23-V24-V25-V26-V27</f>
        <v>-6.5829842988862103E-2</v>
      </c>
      <c r="W28" s="233">
        <f t="shared" si="0"/>
        <v>-4.5087475446709518E-2</v>
      </c>
      <c r="X28" s="233">
        <f t="shared" si="0"/>
        <v>-5.8119328945605425E-3</v>
      </c>
      <c r="Y28" s="233">
        <f t="shared" si="0"/>
        <v>3.0761197871511409E-2</v>
      </c>
      <c r="Z28" s="233">
        <f t="shared" si="0"/>
        <v>4.7596478770941877E-2</v>
      </c>
      <c r="AA28" s="233">
        <f t="shared" si="0"/>
        <v>3.3655642190523818E-2</v>
      </c>
      <c r="AB28" s="233">
        <f t="shared" si="0"/>
        <v>3.0262735235717157E-2</v>
      </c>
      <c r="AC28" s="233">
        <f t="shared" si="0"/>
        <v>8.0622603183015552E-3</v>
      </c>
      <c r="AD28" s="233">
        <f t="shared" si="0"/>
        <v>4.3741408366124151E-3</v>
      </c>
      <c r="AE28" s="233">
        <f t="shared" si="0"/>
        <v>-1.285837914124139E-2</v>
      </c>
      <c r="AF28" s="233">
        <f t="shared" si="0"/>
        <v>-1.4500034548286977E-2</v>
      </c>
      <c r="AG28" s="233">
        <f t="shared" si="0"/>
        <v>-1.2792240513912527E-2</v>
      </c>
      <c r="AH28" s="233">
        <f t="shared" si="0"/>
        <v>-7.4844515684318637E-3</v>
      </c>
      <c r="AI28" s="233">
        <f t="shared" si="0"/>
        <v>1.2612477203475648E-2</v>
      </c>
      <c r="AJ28" s="233">
        <f t="shared" si="0"/>
        <v>1.6516789792806331E-2</v>
      </c>
      <c r="AK28" s="233">
        <f t="shared" si="0"/>
        <v>1.4252956603519421E-2</v>
      </c>
      <c r="AL28" s="233">
        <f t="shared" si="0"/>
        <v>7.850604480861726E-3</v>
      </c>
      <c r="AM28" s="233">
        <f t="shared" si="0"/>
        <v>1.1091491933127938E-2</v>
      </c>
      <c r="AN28" s="233">
        <f t="shared" si="0"/>
        <v>8.0776148266215372E-3</v>
      </c>
      <c r="AO28" s="233">
        <f t="shared" si="0"/>
        <v>4.6211129250785079E-3</v>
      </c>
      <c r="AP28" s="233">
        <f>AP22-AP23-AP24-AP25-AP26-AP27</f>
        <v>-1.8965107791568672E-3</v>
      </c>
      <c r="AQ28" s="233">
        <f t="shared" si="0"/>
        <v>1.811176675013508E-4</v>
      </c>
      <c r="AR28" s="233">
        <f t="shared" si="0"/>
        <v>2.7066775214517891E-3</v>
      </c>
      <c r="AS28" s="233">
        <f>AS22-AS23-AS24-AS25-AS26-AS27</f>
        <v>8.4502870505313195E-3</v>
      </c>
      <c r="AT28" s="28">
        <v>1.9169222206968473E-2</v>
      </c>
      <c r="AU28" s="28">
        <v>2.5320134961052419E-2</v>
      </c>
      <c r="AV28" s="28">
        <v>2.9666240318343411E-2</v>
      </c>
    </row>
    <row r="29" spans="1:48">
      <c r="A29" s="38"/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</row>
    <row r="30" spans="1:48">
      <c r="A30" s="272" t="s">
        <v>160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</row>
    <row r="31" spans="1:48">
      <c r="A31" s="40" t="s">
        <v>161</v>
      </c>
      <c r="B31" s="14"/>
      <c r="C31" s="14"/>
      <c r="D31" s="14"/>
      <c r="E31" s="14"/>
      <c r="F31" s="14"/>
      <c r="G31" s="14"/>
      <c r="H31" s="14"/>
      <c r="I31" s="14"/>
      <c r="J31" s="10">
        <v>0.23748727260083516</v>
      </c>
      <c r="K31" s="10">
        <v>0.24200816958984361</v>
      </c>
      <c r="L31" s="10">
        <v>0.24343310530189902</v>
      </c>
      <c r="M31" s="10">
        <v>0.2389245862841636</v>
      </c>
      <c r="N31" s="10">
        <v>0.23049220583150581</v>
      </c>
      <c r="O31" s="10">
        <v>0.22307544837267701</v>
      </c>
      <c r="P31" s="10">
        <v>0.20908979336697339</v>
      </c>
      <c r="Q31" s="10">
        <v>0.19050768906574952</v>
      </c>
      <c r="R31" s="10">
        <v>0.19617743776638824</v>
      </c>
      <c r="S31" s="10">
        <v>0.20325414947852011</v>
      </c>
      <c r="T31" s="10">
        <v>0.20359627674157468</v>
      </c>
      <c r="U31" s="10">
        <v>0.21253446012609523</v>
      </c>
      <c r="V31" s="10">
        <v>0.21503668286930244</v>
      </c>
      <c r="W31" s="10">
        <v>0.21885970822355913</v>
      </c>
      <c r="X31" s="46">
        <v>0.20366873330431989</v>
      </c>
      <c r="Y31" s="46">
        <v>0.16035424814534588</v>
      </c>
      <c r="Z31" s="47">
        <v>0.15245370744469322</v>
      </c>
      <c r="AA31" s="47">
        <v>0.13989264581624547</v>
      </c>
      <c r="AB31" s="47">
        <v>0.12686166127600781</v>
      </c>
      <c r="AC31" s="47">
        <v>0.11049501768601916</v>
      </c>
      <c r="AD31" s="47">
        <v>0.11234870191571901</v>
      </c>
      <c r="AE31" s="47">
        <v>9.5130463525701175E-2</v>
      </c>
      <c r="AF31" s="38">
        <v>9.0637579071920896E-2</v>
      </c>
      <c r="AG31" s="38">
        <v>9.2994415449276377E-2</v>
      </c>
      <c r="AH31" s="38">
        <v>9.2351941351835345E-2</v>
      </c>
      <c r="AI31" s="38">
        <v>9.6699975771794774E-2</v>
      </c>
      <c r="AJ31" s="38">
        <v>8.3341664645898039E-2</v>
      </c>
      <c r="AK31" s="38">
        <v>7.3851950081540288E-2</v>
      </c>
      <c r="AL31" s="38">
        <v>6.5935729469690202E-2</v>
      </c>
      <c r="AM31" s="38">
        <v>5.9985126393649904E-2</v>
      </c>
      <c r="AN31" s="28">
        <v>6.4047541046859793E-2</v>
      </c>
      <c r="AO31" s="28">
        <v>5.8299750365078534E-2</v>
      </c>
      <c r="AP31" s="28">
        <v>6.6000000000000003E-2</v>
      </c>
      <c r="AQ31" s="28">
        <v>6.1297440585787399E-2</v>
      </c>
      <c r="AR31" s="28">
        <v>5.5694045337184216E-2</v>
      </c>
      <c r="AS31" s="233">
        <v>6.1525182890742873E-2</v>
      </c>
      <c r="AT31" s="233">
        <v>6.8038701236700444E-2</v>
      </c>
      <c r="AU31" s="233">
        <v>6.1892715244694953E-2</v>
      </c>
      <c r="AV31" s="233">
        <v>5.9331709360830279E-2</v>
      </c>
    </row>
    <row r="32" spans="1:48">
      <c r="A32" s="40" t="s">
        <v>162</v>
      </c>
      <c r="B32" s="14"/>
      <c r="C32" s="14"/>
      <c r="D32" s="14"/>
      <c r="E32" s="14"/>
      <c r="F32" s="14"/>
      <c r="G32" s="14"/>
      <c r="H32" s="14"/>
      <c r="I32" s="14"/>
      <c r="J32" s="10">
        <v>0.35813882132001523</v>
      </c>
      <c r="K32" s="10">
        <v>0.31871979890181557</v>
      </c>
      <c r="L32" s="10">
        <v>0.33007982875803044</v>
      </c>
      <c r="M32" s="10">
        <v>0.31311693055076079</v>
      </c>
      <c r="N32" s="10">
        <v>0.32571915565394249</v>
      </c>
      <c r="O32" s="10">
        <v>0.31776429723043909</v>
      </c>
      <c r="P32" s="10">
        <v>0.34341599443034443</v>
      </c>
      <c r="Q32" s="10">
        <v>0.35971795699536568</v>
      </c>
      <c r="R32" s="10">
        <v>0.32159970032913626</v>
      </c>
      <c r="S32" s="10">
        <v>0.28405604758745462</v>
      </c>
      <c r="T32" s="10">
        <v>0.31994854336696754</v>
      </c>
      <c r="U32" s="10">
        <v>0.28397966985481954</v>
      </c>
      <c r="V32" s="10">
        <v>0.27480996214004416</v>
      </c>
      <c r="W32" s="10">
        <v>0.27690467700980048</v>
      </c>
      <c r="X32" s="46">
        <v>0.28317182139466274</v>
      </c>
      <c r="Y32" s="46">
        <v>0.2778838690467339</v>
      </c>
      <c r="Z32" s="47">
        <v>0.2554987192614751</v>
      </c>
      <c r="AA32" s="47">
        <v>0.26618663327965592</v>
      </c>
      <c r="AB32" s="47">
        <v>0.29877894901039664</v>
      </c>
      <c r="AC32" s="47">
        <v>0.29287724412730509</v>
      </c>
      <c r="AD32" s="47">
        <v>0.32061953086327211</v>
      </c>
      <c r="AE32" s="47">
        <v>0.32732680000983677</v>
      </c>
      <c r="AF32" s="47">
        <v>0.3337368721278669</v>
      </c>
      <c r="AG32" s="38">
        <v>0.28352610744224244</v>
      </c>
      <c r="AH32" s="38">
        <v>0.27288484649311168</v>
      </c>
      <c r="AI32" s="38">
        <v>0.25367203223130463</v>
      </c>
      <c r="AJ32" s="38">
        <v>0.23949400099633875</v>
      </c>
      <c r="AK32" s="38">
        <v>0.23352335455977419</v>
      </c>
      <c r="AL32" s="38">
        <v>0.2737316054758101</v>
      </c>
      <c r="AM32" s="38">
        <v>0.28616053033391559</v>
      </c>
      <c r="AN32" s="28">
        <v>0.32237316561750606</v>
      </c>
      <c r="AO32" s="28">
        <v>0.3393570704818486</v>
      </c>
      <c r="AP32" s="28">
        <v>0.36299999999999999</v>
      </c>
      <c r="AQ32" s="28">
        <v>0.28416366702002616</v>
      </c>
      <c r="AR32" s="28">
        <v>0.31100580374788878</v>
      </c>
      <c r="AS32" s="233">
        <v>0.28778723709180659</v>
      </c>
      <c r="AT32" s="233">
        <v>0.25663566936538523</v>
      </c>
      <c r="AU32" s="233">
        <v>0.24630257314880227</v>
      </c>
      <c r="AV32" s="233">
        <v>0.23044106749064341</v>
      </c>
    </row>
    <row r="33" spans="1:48">
      <c r="A33" s="40" t="s">
        <v>163</v>
      </c>
      <c r="B33" s="14"/>
      <c r="C33" s="14"/>
      <c r="D33" s="14"/>
      <c r="E33" s="14"/>
      <c r="F33" s="14"/>
      <c r="G33" s="14"/>
      <c r="H33" s="14"/>
      <c r="I33" s="14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46"/>
      <c r="Y33" s="46"/>
      <c r="Z33" s="47">
        <v>0.25618875557336435</v>
      </c>
      <c r="AA33" s="47">
        <v>0.26649692778527728</v>
      </c>
      <c r="AB33" s="47">
        <v>0.29748334243022001</v>
      </c>
      <c r="AC33" s="47">
        <v>0.28768876718454561</v>
      </c>
      <c r="AD33" s="47">
        <v>0.31138535165870379</v>
      </c>
      <c r="AE33" s="47">
        <v>0.31451220018403009</v>
      </c>
      <c r="AF33" s="47">
        <v>0.31776144295705111</v>
      </c>
      <c r="AG33" s="38">
        <v>0.26966684038939026</v>
      </c>
      <c r="AH33" s="38">
        <v>0.258973036340716</v>
      </c>
      <c r="AI33" s="38">
        <v>0.24073200283290813</v>
      </c>
      <c r="AJ33" s="38">
        <v>0.22695426147980466</v>
      </c>
      <c r="AK33" s="38">
        <v>0.22079507885991645</v>
      </c>
      <c r="AL33" s="38">
        <v>0.25603603224642779</v>
      </c>
      <c r="AM33" s="38">
        <v>0.25372167832313264</v>
      </c>
      <c r="AN33" s="28">
        <v>0.27902831317703425</v>
      </c>
      <c r="AO33" s="28">
        <v>0.28322309779131094</v>
      </c>
      <c r="AP33" s="28">
        <v>0.30010921179102806</v>
      </c>
      <c r="AQ33" s="28">
        <v>0.23454948938152115</v>
      </c>
      <c r="AR33" s="28">
        <v>0.25690707940513402</v>
      </c>
      <c r="AS33" s="233">
        <v>0.23891610048988299</v>
      </c>
      <c r="AT33" s="233">
        <v>0.21319407207251731</v>
      </c>
      <c r="AU33" s="233">
        <v>0.20388657254321252</v>
      </c>
      <c r="AV33" s="233">
        <v>0.19007276320244523</v>
      </c>
    </row>
    <row r="35" spans="1:48">
      <c r="A35" s="274" t="s">
        <v>164</v>
      </c>
      <c r="T35" s="41"/>
      <c r="U35" s="14"/>
      <c r="V35" s="14"/>
      <c r="W35" s="14"/>
    </row>
    <row r="36" spans="1:48">
      <c r="A36" s="275" t="s">
        <v>165</v>
      </c>
      <c r="T36" s="41"/>
      <c r="U36" s="14"/>
      <c r="V36" s="14"/>
      <c r="W36" s="14"/>
      <c r="AD36" s="28">
        <v>6.7280165462886218E-2</v>
      </c>
      <c r="AE36" s="28">
        <v>5.8202379788590712E-2</v>
      </c>
      <c r="AF36" s="28">
        <v>6.6464093278466155E-2</v>
      </c>
      <c r="AG36" s="28">
        <v>7.4233330340535059E-2</v>
      </c>
      <c r="AH36" s="28">
        <v>7.3109186136997031E-2</v>
      </c>
      <c r="AI36" s="28">
        <v>6.2437579092801371E-2</v>
      </c>
      <c r="AJ36" s="28">
        <v>5.312045123865574E-2</v>
      </c>
      <c r="AK36" s="28">
        <v>4.5119244633630672E-2</v>
      </c>
      <c r="AL36" s="28">
        <v>4.41368874873308E-2</v>
      </c>
      <c r="AM36" s="28">
        <v>4.726097150518125E-2</v>
      </c>
      <c r="AN36" s="28">
        <v>5.0938882721824938E-2</v>
      </c>
      <c r="AO36" s="28">
        <v>5.1047940367799034E-2</v>
      </c>
      <c r="AP36" s="28">
        <v>5.9864301616466234E-2</v>
      </c>
      <c r="AQ36" s="28">
        <v>5.1942178686189333E-2</v>
      </c>
      <c r="AR36" s="28">
        <v>5.4655442401532174E-2</v>
      </c>
      <c r="AS36" s="233">
        <v>4.6567081631460658E-2</v>
      </c>
      <c r="AT36" s="233">
        <v>4.3245200724189581E-2</v>
      </c>
      <c r="AU36" s="233">
        <v>3.6892819253374592E-2</v>
      </c>
      <c r="AV36" s="233">
        <v>3.8031004300811966E-2</v>
      </c>
    </row>
    <row r="37" spans="1:48">
      <c r="A37" s="276" t="s">
        <v>166</v>
      </c>
      <c r="T37" s="41"/>
      <c r="U37" s="14"/>
      <c r="V37" s="14"/>
      <c r="W37" s="14"/>
      <c r="AD37" s="28">
        <v>0.25702528132675373</v>
      </c>
      <c r="AE37" s="28">
        <v>0.33983444926852274</v>
      </c>
      <c r="AF37" s="28">
        <v>0.16439859501232454</v>
      </c>
      <c r="AG37" s="28">
        <v>0.55010906264587034</v>
      </c>
      <c r="AH37" s="28">
        <v>0.117245994936929</v>
      </c>
      <c r="AI37" s="28">
        <v>0.18290746501299093</v>
      </c>
      <c r="AJ37" s="28">
        <v>-6.8839762245410302E-2</v>
      </c>
      <c r="AK37" s="28">
        <v>-0.26256266256834471</v>
      </c>
      <c r="AL37" s="28">
        <v>-0.24402820819624732</v>
      </c>
      <c r="AM37" s="28">
        <v>-7.2077399673752221E-2</v>
      </c>
      <c r="AN37" s="28">
        <v>9.0134710625935865E-2</v>
      </c>
      <c r="AO37" s="28">
        <v>0.20480702891024299</v>
      </c>
      <c r="AP37" s="28">
        <v>0.42705936464671562</v>
      </c>
      <c r="AQ37" s="28">
        <v>0.19853373491216952</v>
      </c>
      <c r="AR37" s="28">
        <v>0.21977842123821087</v>
      </c>
      <c r="AS37" s="233">
        <v>0.12511128792261239</v>
      </c>
      <c r="AT37" s="233">
        <v>-9.2072651683211701E-2</v>
      </c>
      <c r="AU37" s="233">
        <v>-6.8334200214342583E-2</v>
      </c>
      <c r="AV37" s="233">
        <v>-6.8482462330417562E-2</v>
      </c>
    </row>
    <row r="38" spans="1:48">
      <c r="A38" s="7" t="s">
        <v>80</v>
      </c>
      <c r="T38" s="41"/>
      <c r="U38" s="233"/>
      <c r="V38" s="233"/>
      <c r="W38" s="233"/>
      <c r="AD38" s="28">
        <v>0.12495663081321119</v>
      </c>
      <c r="AE38" s="28">
        <v>8.2678433383943831E-2</v>
      </c>
      <c r="AF38" s="28">
        <v>0.1217808968149246</v>
      </c>
      <c r="AG38" s="28">
        <v>0.16727763741145135</v>
      </c>
      <c r="AH38" s="28">
        <v>-1.9538979030431131E-2</v>
      </c>
      <c r="AI38" s="28">
        <v>5.7173472945712511E-2</v>
      </c>
      <c r="AJ38" s="28">
        <v>-1.9596983553022449E-2</v>
      </c>
      <c r="AK38" s="28">
        <v>-3.2094887278280602E-2</v>
      </c>
      <c r="AL38" s="28">
        <v>1.451762525640274E-2</v>
      </c>
      <c r="AM38" s="28">
        <v>-1.0220209219919098E-2</v>
      </c>
      <c r="AN38" s="28">
        <v>2.0886005308773012E-3</v>
      </c>
      <c r="AO38" s="28">
        <v>2.2804676236570904E-3</v>
      </c>
      <c r="AP38" s="28">
        <v>6.8891926628925626E-2</v>
      </c>
      <c r="AQ38" s="28">
        <v>4.0221328137055402E-2</v>
      </c>
      <c r="AR38" s="28">
        <v>-8.3470864379736089E-4</v>
      </c>
      <c r="AS38" s="233">
        <v>2.9274007457010795E-2</v>
      </c>
      <c r="AT38" s="233">
        <v>-3.2259929798067195E-2</v>
      </c>
      <c r="AU38" s="233">
        <v>-2.8272512242016181E-2</v>
      </c>
      <c r="AV38" s="233">
        <v>-3.3764879824348525E-2</v>
      </c>
    </row>
    <row r="39" spans="1:48">
      <c r="A39" s="7" t="s">
        <v>120</v>
      </c>
      <c r="T39" s="41"/>
      <c r="U39" s="233"/>
      <c r="V39" s="233"/>
      <c r="W39" s="233"/>
      <c r="AD39" s="28">
        <v>6.1278671715407504E-2</v>
      </c>
      <c r="AE39" s="28">
        <v>5.0783875989451596E-2</v>
      </c>
      <c r="AF39" s="28">
        <v>8.3363027578763557E-2</v>
      </c>
      <c r="AG39" s="28">
        <v>3.8021146954549091E-2</v>
      </c>
      <c r="AH39" s="28">
        <v>-6.0896103438115292E-3</v>
      </c>
      <c r="AI39" s="28">
        <v>5.1267092968781069E-2</v>
      </c>
      <c r="AJ39" s="28">
        <v>-2.1579857836961508E-3</v>
      </c>
      <c r="AK39" s="28">
        <v>7.3490896680035001E-2</v>
      </c>
      <c r="AL39" s="28">
        <v>3.650648853368979E-2</v>
      </c>
      <c r="AM39" s="28">
        <v>4.1981048764889249E-2</v>
      </c>
      <c r="AN39" s="28">
        <v>4.9997418758234401E-2</v>
      </c>
      <c r="AO39" s="28">
        <v>-0.12246168344256057</v>
      </c>
      <c r="AP39" s="28">
        <v>2.9857983454035411E-2</v>
      </c>
      <c r="AQ39" s="28">
        <v>2.9327717856792047E-2</v>
      </c>
      <c r="AR39" s="28">
        <v>2.2173509021784599E-2</v>
      </c>
      <c r="AS39" s="233">
        <v>0.11900727045895317</v>
      </c>
      <c r="AT39" s="233">
        <v>-5.0986897099206223E-3</v>
      </c>
      <c r="AU39" s="233">
        <v>-1.6614592166068639E-2</v>
      </c>
      <c r="AV39" s="233">
        <v>-1.4637644528416708E-2</v>
      </c>
    </row>
    <row r="40" spans="1:48">
      <c r="A40" s="7" t="s">
        <v>121</v>
      </c>
      <c r="T40" s="41"/>
      <c r="U40" s="233"/>
      <c r="V40" s="233"/>
      <c r="W40" s="233"/>
      <c r="AD40" s="28">
        <v>-4.1328540612561963E-2</v>
      </c>
      <c r="AE40" s="28">
        <v>4.7259337912257025E-2</v>
      </c>
      <c r="AF40" s="28">
        <v>-1.6435797830238373E-2</v>
      </c>
      <c r="AG40" s="28">
        <v>-8.1935411248880863E-3</v>
      </c>
      <c r="AH40" s="28">
        <v>-3.1349388875655193E-2</v>
      </c>
      <c r="AI40" s="28">
        <v>-4.5677047671489571E-2</v>
      </c>
      <c r="AJ40" s="28">
        <v>-5.5352785096224121E-2</v>
      </c>
      <c r="AK40" s="28">
        <v>-8.7574419680176346E-2</v>
      </c>
      <c r="AL40" s="28">
        <v>-9.2530303482666512E-2</v>
      </c>
      <c r="AM40" s="28">
        <v>-7.8335723026557849E-2</v>
      </c>
      <c r="AN40" s="28">
        <v>-3.4315006452506967E-3</v>
      </c>
      <c r="AO40" s="28">
        <v>9.7967352433332919E-2</v>
      </c>
      <c r="AP40" s="28">
        <v>0.11959671123934876</v>
      </c>
      <c r="AQ40" s="28">
        <v>7.9445968877907003E-2</v>
      </c>
      <c r="AR40" s="28">
        <v>3.9621941679772538E-2</v>
      </c>
      <c r="AS40" s="233">
        <v>-6.1178911699899641E-2</v>
      </c>
      <c r="AT40" s="233">
        <v>-6.6999922858162031E-2</v>
      </c>
      <c r="AU40" s="233">
        <v>-4.3306483237892081E-2</v>
      </c>
      <c r="AV40" s="233">
        <v>-3.2725228497518903E-2</v>
      </c>
    </row>
    <row r="41" spans="1:48">
      <c r="A41" s="7" t="s">
        <v>122</v>
      </c>
      <c r="T41" s="41"/>
      <c r="U41" s="233"/>
      <c r="V41" s="233"/>
      <c r="W41" s="233"/>
      <c r="AD41" s="28">
        <v>0.13482787251757422</v>
      </c>
      <c r="AE41" s="28">
        <v>0.12652013019974709</v>
      </c>
      <c r="AF41" s="28">
        <v>-1.5286077289449895E-2</v>
      </c>
      <c r="AG41" s="28">
        <v>0.10826505239832393</v>
      </c>
      <c r="AH41" s="28">
        <v>8.3773208941252796E-3</v>
      </c>
      <c r="AI41" s="28">
        <v>4.4540037348197491E-3</v>
      </c>
      <c r="AJ41" s="28">
        <v>-3.9568111609239688E-3</v>
      </c>
      <c r="AK41" s="28">
        <v>-5.5279676548969772E-2</v>
      </c>
      <c r="AL41" s="28">
        <v>-5.3739359831856008E-2</v>
      </c>
      <c r="AM41" s="28">
        <v>2.5868313599160132E-2</v>
      </c>
      <c r="AN41" s="28">
        <v>1.6343036405695659E-2</v>
      </c>
      <c r="AO41" s="28">
        <v>2.8955779616692257E-2</v>
      </c>
      <c r="AP41" s="28">
        <v>5.802831325118081E-2</v>
      </c>
      <c r="AQ41" s="28">
        <v>-2.9120157177734453E-2</v>
      </c>
      <c r="AR41" s="28">
        <v>5.0920029244246705E-2</v>
      </c>
      <c r="AS41" s="233">
        <v>1.9587438167686689E-4</v>
      </c>
      <c r="AT41" s="233">
        <v>-3.0631120750673094E-2</v>
      </c>
      <c r="AU41" s="233">
        <v>-3.4334435732113658E-2</v>
      </c>
      <c r="AV41" s="233">
        <v>-7.2802863727371284E-2</v>
      </c>
    </row>
    <row r="42" spans="1:48">
      <c r="A42" s="7" t="s">
        <v>157</v>
      </c>
      <c r="T42" s="41"/>
      <c r="U42" s="233"/>
      <c r="V42" s="233"/>
      <c r="W42" s="233"/>
      <c r="AD42" s="28">
        <v>-2.7496759143942662E-2</v>
      </c>
      <c r="AE42" s="28">
        <v>-2.002114815272419E-2</v>
      </c>
      <c r="AF42" s="28">
        <v>-4.9571628049870101E-2</v>
      </c>
      <c r="AG42" s="28">
        <v>-6.5177860344332594E-2</v>
      </c>
      <c r="AH42" s="28">
        <v>-2.1370449466526359E-2</v>
      </c>
      <c r="AI42" s="28">
        <v>-3.6916842574561286E-2</v>
      </c>
      <c r="AJ42" s="28">
        <v>-2.0964880009303428E-2</v>
      </c>
      <c r="AK42" s="28">
        <v>-1.1664485602851403E-2</v>
      </c>
      <c r="AL42" s="28">
        <v>6.7785527876276551E-3</v>
      </c>
      <c r="AM42" s="28">
        <v>3.7876705580425149E-2</v>
      </c>
      <c r="AN42" s="28">
        <v>8.7848088820379588E-2</v>
      </c>
      <c r="AO42" s="28">
        <v>6.1661356462365015E-2</v>
      </c>
      <c r="AP42" s="28">
        <v>3.8499464341201772E-2</v>
      </c>
      <c r="AQ42" s="28">
        <v>4.6326803682129958E-3</v>
      </c>
      <c r="AR42" s="28">
        <v>-3.2252666334967921E-2</v>
      </c>
      <c r="AS42" s="233">
        <v>1.3003655374195842E-2</v>
      </c>
      <c r="AT42" s="233">
        <v>3.2037331003415825E-2</v>
      </c>
      <c r="AU42" s="233">
        <v>3.0369360528424896E-2</v>
      </c>
      <c r="AV42" s="233">
        <v>1.5237337133386732E-2</v>
      </c>
    </row>
    <row r="43" spans="1:48">
      <c r="A43" s="38" t="s">
        <v>124</v>
      </c>
      <c r="T43" s="41"/>
      <c r="U43" s="233"/>
      <c r="V43" s="233"/>
      <c r="W43" s="233"/>
      <c r="AD43" s="28">
        <v>-1.6842000453577153E-3</v>
      </c>
      <c r="AE43" s="28">
        <v>4.9734904800512424E-2</v>
      </c>
      <c r="AF43" s="28">
        <v>6.1225595457347771E-2</v>
      </c>
      <c r="AG43" s="28">
        <v>0.27532689956346401</v>
      </c>
      <c r="AH43" s="28">
        <v>0.17800940311177654</v>
      </c>
      <c r="AI43" s="28">
        <v>0.12022327346593946</v>
      </c>
      <c r="AJ43" s="28">
        <v>1.5063417023186502E-2</v>
      </c>
      <c r="AK43" s="28">
        <v>-0.13500001439168346</v>
      </c>
      <c r="AL43" s="28">
        <v>-0.12158771674974361</v>
      </c>
      <c r="AM43" s="28">
        <v>-8.9405392731131308E-2</v>
      </c>
      <c r="AN43" s="28">
        <v>-0.1019522583785292</v>
      </c>
      <c r="AO43" s="28">
        <v>6.074823231911048E-2</v>
      </c>
      <c r="AP43" s="28">
        <v>3.9398057037299268E-2</v>
      </c>
      <c r="AQ43" s="28">
        <v>3.014195336136238E-2</v>
      </c>
      <c r="AR43" s="28">
        <v>0.11069758797489392</v>
      </c>
      <c r="AS43" s="233">
        <v>6.278614088231169E-3</v>
      </c>
      <c r="AT43" s="233">
        <v>4.7790289342505747E-3</v>
      </c>
      <c r="AU43" s="233">
        <v>3.8715468734383814E-2</v>
      </c>
      <c r="AV43" s="233">
        <v>7.9479112538741334E-2</v>
      </c>
    </row>
    <row r="44" spans="1:48">
      <c r="A44" s="7" t="s">
        <v>110</v>
      </c>
      <c r="T44" s="41"/>
      <c r="U44" s="233"/>
      <c r="V44" s="233"/>
      <c r="W44" s="233"/>
      <c r="AD44" s="28">
        <f t="shared" ref="AD44:AT44" si="1">AD37-SUM(AD38:AD43)</f>
        <v>6.471606082423198E-3</v>
      </c>
      <c r="AE44" s="28">
        <f t="shared" si="1"/>
        <v>2.8789151353350029E-3</v>
      </c>
      <c r="AF44" s="28">
        <f t="shared" si="1"/>
        <v>-2.067742166915304E-2</v>
      </c>
      <c r="AG44" s="28">
        <f t="shared" si="1"/>
        <v>3.4589727787302627E-2</v>
      </c>
      <c r="AH44" s="28">
        <f t="shared" si="1"/>
        <v>9.2076986474513844E-3</v>
      </c>
      <c r="AI44" s="28">
        <f t="shared" si="1"/>
        <v>3.2383512143789012E-2</v>
      </c>
      <c r="AJ44" s="28">
        <f t="shared" si="1"/>
        <v>1.8126266334573315E-2</v>
      </c>
      <c r="AK44" s="28">
        <f t="shared" si="1"/>
        <v>-1.4440075746418118E-2</v>
      </c>
      <c r="AL44" s="28">
        <f t="shared" si="1"/>
        <v>-3.3973494709701374E-2</v>
      </c>
      <c r="AM44" s="28">
        <f t="shared" si="1"/>
        <v>1.5785735938150802E-4</v>
      </c>
      <c r="AN44" s="28">
        <f t="shared" si="1"/>
        <v>3.9241325134528798E-2</v>
      </c>
      <c r="AO44" s="28">
        <f t="shared" si="1"/>
        <v>7.5655523897645793E-2</v>
      </c>
      <c r="AP44" s="28">
        <f t="shared" si="1"/>
        <v>7.2786908694723984E-2</v>
      </c>
      <c r="AQ44" s="28">
        <f t="shared" si="1"/>
        <v>4.3884243488574143E-2</v>
      </c>
      <c r="AR44" s="28">
        <f t="shared" si="1"/>
        <v>2.9452728296278402E-2</v>
      </c>
      <c r="AS44" s="233">
        <f t="shared" si="1"/>
        <v>1.8530777862444184E-2</v>
      </c>
      <c r="AT44" s="233">
        <f t="shared" si="1"/>
        <v>6.1006514959448532E-3</v>
      </c>
      <c r="AU44" s="233">
        <v>-1.4891006099060737E-2</v>
      </c>
      <c r="AV44" s="233">
        <v>-9.2682954248901883E-3</v>
      </c>
    </row>
    <row r="45" spans="1:48">
      <c r="T45" s="41"/>
      <c r="U45" s="233"/>
      <c r="V45" s="233"/>
      <c r="W45" s="233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33"/>
      <c r="AT45" s="233"/>
      <c r="AU45" s="233"/>
      <c r="AV45" s="233"/>
    </row>
    <row r="46" spans="1:48">
      <c r="A46" s="279" t="s">
        <v>167</v>
      </c>
      <c r="Q46" s="41"/>
      <c r="R46" s="41"/>
      <c r="S46" s="41"/>
      <c r="T46" s="41"/>
      <c r="U46" s="41"/>
      <c r="V46" s="41"/>
    </row>
    <row r="47" spans="1:48">
      <c r="A47" s="275" t="s">
        <v>165</v>
      </c>
      <c r="Q47" s="41"/>
      <c r="R47" s="41"/>
      <c r="S47" s="41"/>
      <c r="T47" s="41"/>
      <c r="U47" s="41"/>
      <c r="V47" s="28">
        <v>8.7460456809859144E-2</v>
      </c>
      <c r="W47" s="28">
        <v>8.5770994526001523E-2</v>
      </c>
      <c r="X47" s="28">
        <v>8.3369405726751528E-2</v>
      </c>
      <c r="Y47" s="28">
        <v>0.10409941001254533</v>
      </c>
      <c r="Z47" s="28">
        <v>0.10730288326833512</v>
      </c>
      <c r="AA47" s="28">
        <v>0.10562977342349543</v>
      </c>
      <c r="AB47" s="28">
        <v>0.10928054458954557</v>
      </c>
      <c r="AC47" s="28">
        <v>0.10143482308867223</v>
      </c>
      <c r="AD47" s="28">
        <v>0.10752932483180382</v>
      </c>
      <c r="AE47" s="28">
        <v>0.11113321902634944</v>
      </c>
      <c r="AF47" s="28">
        <v>0.11430690554216888</v>
      </c>
      <c r="AG47" s="28">
        <v>0.11754441579849147</v>
      </c>
      <c r="AH47" s="28">
        <v>0.11526596380928839</v>
      </c>
      <c r="AI47" s="28">
        <v>0.10276768877255603</v>
      </c>
      <c r="AJ47" s="28">
        <v>9.8788365702949091E-2</v>
      </c>
      <c r="AK47" s="28">
        <v>0.10030739921205091</v>
      </c>
      <c r="AL47" s="28">
        <v>9.679367576981654E-2</v>
      </c>
      <c r="AM47" s="28">
        <v>9.0094304933096933E-2</v>
      </c>
      <c r="AN47" s="28">
        <v>0.11238533553166929</v>
      </c>
      <c r="AO47" s="28">
        <v>9.1735078875001833E-2</v>
      </c>
      <c r="AP47" s="28">
        <v>9.6403090549525602E-2</v>
      </c>
      <c r="AQ47" s="28">
        <v>8.7025555387119757E-2</v>
      </c>
      <c r="AR47" s="28">
        <v>8.4758309475092303E-2</v>
      </c>
      <c r="AS47" s="233">
        <v>7.4863219303293899E-2</v>
      </c>
      <c r="AT47" s="233">
        <v>7.0927784704925015E-2</v>
      </c>
      <c r="AU47" s="233">
        <v>5.864098746875121E-2</v>
      </c>
      <c r="AV47" s="233">
        <v>5.755973327511836E-2</v>
      </c>
    </row>
    <row r="48" spans="1:48">
      <c r="A48" s="7" t="s">
        <v>168</v>
      </c>
      <c r="Q48" s="41"/>
      <c r="R48" s="41"/>
      <c r="S48" s="41"/>
      <c r="T48" s="41"/>
      <c r="U48" s="41"/>
      <c r="V48" s="28">
        <v>0.19059931775100247</v>
      </c>
      <c r="W48" s="28">
        <v>0.16184710674985861</v>
      </c>
      <c r="X48" s="28">
        <v>0.16009597493320965</v>
      </c>
      <c r="Y48" s="28">
        <v>0.54837446739622087</v>
      </c>
      <c r="Z48" s="28">
        <v>0.51488149528255189</v>
      </c>
      <c r="AA48" s="28">
        <v>0.45599116357764158</v>
      </c>
      <c r="AB48" s="28">
        <v>0.45540474399332903</v>
      </c>
      <c r="AC48" s="28">
        <v>2.2880817105960939E-2</v>
      </c>
      <c r="AD48" s="28">
        <v>-1.7479517888480168E-2</v>
      </c>
      <c r="AE48" s="28">
        <v>1.9281256896530466E-3</v>
      </c>
      <c r="AF48" s="28">
        <v>-1.2348929838453971E-3</v>
      </c>
      <c r="AG48" s="28">
        <v>0.10078581143879167</v>
      </c>
      <c r="AH48" s="28">
        <v>0.10214332608516535</v>
      </c>
      <c r="AI48" s="28">
        <v>1.9666507980827846E-2</v>
      </c>
      <c r="AJ48" s="28">
        <v>6.8924495850854819E-3</v>
      </c>
      <c r="AK48" s="28">
        <v>3.536436996136548E-2</v>
      </c>
      <c r="AL48" s="28">
        <v>5.1530158116617118E-2</v>
      </c>
      <c r="AM48" s="28">
        <v>7.4721440381438325E-2</v>
      </c>
      <c r="AN48" s="28">
        <v>0.29329129484089184</v>
      </c>
      <c r="AO48" s="28">
        <v>-2.6124238017399694E-2</v>
      </c>
      <c r="AP48" s="28">
        <v>4.7899896628250144E-2</v>
      </c>
      <c r="AQ48" s="28">
        <v>5.3373066912126281E-2</v>
      </c>
      <c r="AR48" s="28">
        <v>-0.14262742668757722</v>
      </c>
      <c r="AS48" s="233">
        <v>6.5323666849257207E-3</v>
      </c>
      <c r="AT48" s="233">
        <v>-7.5287901497244861E-2</v>
      </c>
      <c r="AU48" s="233">
        <v>-0.11612074191232918</v>
      </c>
      <c r="AV48" s="233">
        <v>-0.10980912387755266</v>
      </c>
    </row>
    <row r="49" spans="1:50">
      <c r="A49" s="7" t="s">
        <v>80</v>
      </c>
      <c r="Q49" s="41"/>
      <c r="R49" s="41"/>
      <c r="S49" s="41"/>
      <c r="T49" s="41"/>
      <c r="U49" s="41"/>
      <c r="V49" s="28">
        <v>2.7648661512098618E-2</v>
      </c>
      <c r="W49" s="28">
        <v>1.6492625745082132E-2</v>
      </c>
      <c r="X49" s="28">
        <v>8.0758830679108894E-3</v>
      </c>
      <c r="Y49" s="28">
        <v>0.19959075347264077</v>
      </c>
      <c r="Z49" s="28">
        <v>0.17411119141791562</v>
      </c>
      <c r="AA49" s="28">
        <v>0.16204350598372053</v>
      </c>
      <c r="AB49" s="28">
        <v>0.14529323257372298</v>
      </c>
      <c r="AC49" s="28">
        <v>-5.1440476815926874E-2</v>
      </c>
      <c r="AD49" s="28">
        <v>-4.0636447090049932E-2</v>
      </c>
      <c r="AE49" s="28">
        <v>-2.2150071267613529E-2</v>
      </c>
      <c r="AF49" s="28">
        <v>-5.1192556449660923E-3</v>
      </c>
      <c r="AG49" s="28">
        <v>2.1725831269557475E-2</v>
      </c>
      <c r="AH49" s="28">
        <v>1.1439493560331662E-2</v>
      </c>
      <c r="AI49" s="28">
        <v>-1.7816885673934666E-2</v>
      </c>
      <c r="AJ49" s="28">
        <v>-1.6027628857902713E-2</v>
      </c>
      <c r="AK49" s="28">
        <v>3.6349298102825743E-2</v>
      </c>
      <c r="AL49" s="28">
        <v>7.4408448302177493E-2</v>
      </c>
      <c r="AM49" s="28">
        <v>8.9514508650280794E-2</v>
      </c>
      <c r="AN49" s="28">
        <v>6.6554067497166081E-2</v>
      </c>
      <c r="AO49" s="28">
        <v>-6.072301619000426E-2</v>
      </c>
      <c r="AP49" s="28">
        <v>-6.0702419301701532E-2</v>
      </c>
      <c r="AQ49" s="28">
        <v>-6.0127905601166286E-2</v>
      </c>
      <c r="AR49" s="28">
        <v>-3.1942346771580615E-2</v>
      </c>
      <c r="AS49" s="233">
        <v>-8.4143389770649345E-3</v>
      </c>
      <c r="AT49" s="233">
        <v>-4.349503859174602E-2</v>
      </c>
      <c r="AU49" s="233">
        <v>-4.5840825511316956E-2</v>
      </c>
      <c r="AV49" s="233">
        <v>-5.0721167424230877E-2</v>
      </c>
    </row>
    <row r="50" spans="1:50">
      <c r="A50" s="7" t="s">
        <v>120</v>
      </c>
      <c r="Q50" s="41"/>
      <c r="R50" s="41"/>
      <c r="S50" s="41"/>
      <c r="T50" s="41"/>
      <c r="U50" s="41"/>
      <c r="V50" s="28">
        <v>0.11399778645743246</v>
      </c>
      <c r="W50" s="28">
        <v>2.9270053148172125E-2</v>
      </c>
      <c r="X50" s="28">
        <v>5.6547954982417187E-2</v>
      </c>
      <c r="Y50" s="28">
        <v>0.10934162764456809</v>
      </c>
      <c r="Z50" s="28">
        <v>6.8752918834022694E-2</v>
      </c>
      <c r="AA50" s="28">
        <v>0.10079160431006354</v>
      </c>
      <c r="AB50" s="28">
        <v>6.6858884966612131E-2</v>
      </c>
      <c r="AC50" s="28">
        <v>1.9932894298585448E-2</v>
      </c>
      <c r="AD50" s="28">
        <v>1.9517993624237118E-2</v>
      </c>
      <c r="AE50" s="28">
        <v>-1.7045828444790238E-2</v>
      </c>
      <c r="AF50" s="28">
        <v>-1.8893323902579771E-2</v>
      </c>
      <c r="AG50" s="28">
        <v>-4.7481445177864666E-3</v>
      </c>
      <c r="AH50" s="28">
        <v>-8.4656436232899597E-3</v>
      </c>
      <c r="AI50" s="28">
        <v>8.2000064896825525E-3</v>
      </c>
      <c r="AJ50" s="28">
        <v>1.3566220400621797E-2</v>
      </c>
      <c r="AK50" s="28">
        <v>-5.2476219923839025E-3</v>
      </c>
      <c r="AL50" s="28">
        <v>-3.1658805309678654E-3</v>
      </c>
      <c r="AM50" s="28">
        <v>-3.1611009123342776E-3</v>
      </c>
      <c r="AN50" s="28">
        <v>1.4842377165687226E-2</v>
      </c>
      <c r="AO50" s="28">
        <v>-2.6071862029022272E-2</v>
      </c>
      <c r="AP50" s="28">
        <v>-7.5091645562083047E-3</v>
      </c>
      <c r="AQ50" s="28">
        <v>-1.6268973114736532E-2</v>
      </c>
      <c r="AR50" s="28">
        <v>-2.9285554608208097E-2</v>
      </c>
      <c r="AS50" s="233">
        <v>6.7003140978721173E-3</v>
      </c>
      <c r="AT50" s="233">
        <v>-9.4345976633021869E-3</v>
      </c>
      <c r="AU50" s="233">
        <v>-6.1238751946633479E-3</v>
      </c>
      <c r="AV50" s="233">
        <v>-8.333491548066738E-3</v>
      </c>
    </row>
    <row r="51" spans="1:50">
      <c r="A51" s="7" t="s">
        <v>121</v>
      </c>
      <c r="Q51" s="41"/>
      <c r="V51" s="28">
        <v>5.5687493024465719E-2</v>
      </c>
      <c r="W51" s="28">
        <v>7.7562037187222072E-2</v>
      </c>
      <c r="X51" s="28">
        <v>5.5027776951352768E-2</v>
      </c>
      <c r="Y51" s="28">
        <v>0.10347818614185077</v>
      </c>
      <c r="Z51" s="28">
        <v>0.13017372610920813</v>
      </c>
      <c r="AA51" s="28">
        <v>1.8080078883724277E-2</v>
      </c>
      <c r="AB51" s="28">
        <v>2.4555013062032276E-2</v>
      </c>
      <c r="AC51" s="28">
        <v>-9.3935173290882745E-3</v>
      </c>
      <c r="AD51" s="28">
        <v>-4.2058786837601024E-2</v>
      </c>
      <c r="AE51" s="28">
        <v>9.3854663871960932E-3</v>
      </c>
      <c r="AF51" s="28">
        <v>1.2454848064635864E-2</v>
      </c>
      <c r="AG51" s="28">
        <v>2.1793280535375117E-2</v>
      </c>
      <c r="AH51" s="28">
        <v>3.301009435798221E-2</v>
      </c>
      <c r="AI51" s="28">
        <v>2.4375148054768987E-2</v>
      </c>
      <c r="AJ51" s="28">
        <v>1.656147142460046E-2</v>
      </c>
      <c r="AK51" s="28">
        <v>1.0241838613154667E-2</v>
      </c>
      <c r="AL51" s="28">
        <v>8.8727249683614468E-3</v>
      </c>
      <c r="AM51" s="28">
        <v>4.1482762209520815E-3</v>
      </c>
      <c r="AN51" s="28">
        <v>4.6572273895532791E-2</v>
      </c>
      <c r="AO51" s="28">
        <v>4.2670809540539596E-2</v>
      </c>
      <c r="AP51" s="28">
        <v>4.0151713828590646E-2</v>
      </c>
      <c r="AQ51" s="28">
        <v>4.694832608247989E-2</v>
      </c>
      <c r="AR51" s="28">
        <v>-1.3589977991375439E-3</v>
      </c>
      <c r="AS51" s="233">
        <v>-7.6859624923583114E-3</v>
      </c>
      <c r="AT51" s="233">
        <v>5.9077458783648859E-3</v>
      </c>
      <c r="AU51" s="233">
        <v>-2.2960382103042066E-2</v>
      </c>
      <c r="AV51" s="233">
        <v>-1.1677735134466462E-2</v>
      </c>
    </row>
    <row r="52" spans="1:50">
      <c r="A52" s="7" t="s">
        <v>122</v>
      </c>
      <c r="V52" s="28">
        <v>-0.12662904807538719</v>
      </c>
      <c r="W52" s="28">
        <v>-3.6156728782470261E-2</v>
      </c>
      <c r="X52" s="28">
        <v>-4.6660685092284864E-3</v>
      </c>
      <c r="Y52" s="28">
        <v>-1.7382156275152733E-2</v>
      </c>
      <c r="Z52" s="28">
        <v>3.4701735424066378E-3</v>
      </c>
      <c r="AA52" s="28">
        <v>3.5212293163801554E-3</v>
      </c>
      <c r="AB52" s="28">
        <v>5.5735502320108628E-3</v>
      </c>
      <c r="AC52" s="28">
        <v>6.1865762822536485E-4</v>
      </c>
      <c r="AD52" s="28">
        <v>1.6681977167152791E-4</v>
      </c>
      <c r="AE52" s="28">
        <v>-8.832978068811231E-3</v>
      </c>
      <c r="AF52" s="28">
        <v>-9.0948159668235422E-3</v>
      </c>
      <c r="AG52" s="28">
        <v>6.848779414926294E-3</v>
      </c>
      <c r="AH52" s="28">
        <v>6.3486887030519282E-3</v>
      </c>
      <c r="AI52" s="28">
        <v>3.0588999264824467E-3</v>
      </c>
      <c r="AJ52" s="28">
        <v>-7.8069769326365671E-3</v>
      </c>
      <c r="AK52" s="28">
        <v>-1.2396227602997502E-2</v>
      </c>
      <c r="AL52" s="28">
        <v>-1.1817299434545474E-2</v>
      </c>
      <c r="AM52" s="28">
        <v>-3.3090070446497792E-3</v>
      </c>
      <c r="AN52" s="28">
        <v>7.4424147482021349E-2</v>
      </c>
      <c r="AO52" s="28">
        <v>4.9571966685787699E-2</v>
      </c>
      <c r="AP52" s="28">
        <v>8.7215718429107664E-2</v>
      </c>
      <c r="AQ52" s="28">
        <v>8.9878744562356297E-2</v>
      </c>
      <c r="AR52" s="28">
        <v>8.6118227930539661E-3</v>
      </c>
      <c r="AS52" s="233">
        <v>2.895339753300831E-2</v>
      </c>
      <c r="AT52" s="233">
        <v>-1.0462279721804009E-2</v>
      </c>
      <c r="AU52" s="233">
        <v>-2.1868290729579274E-2</v>
      </c>
      <c r="AV52" s="233">
        <v>-2.3919218475244631E-2</v>
      </c>
    </row>
    <row r="53" spans="1:50">
      <c r="A53" s="7" t="s">
        <v>157</v>
      </c>
      <c r="V53" s="28">
        <v>5.6755374581957722E-2</v>
      </c>
      <c r="W53" s="28">
        <v>5.6109298617416134E-2</v>
      </c>
      <c r="X53" s="28">
        <v>1.4892498355653028E-2</v>
      </c>
      <c r="Y53" s="28">
        <v>1.9682046034155722E-2</v>
      </c>
      <c r="Z53" s="28">
        <v>2.6838991949569079E-2</v>
      </c>
      <c r="AA53" s="28">
        <v>3.9506618995631897E-2</v>
      </c>
      <c r="AB53" s="28">
        <v>4.0411550826187907E-2</v>
      </c>
      <c r="AC53" s="28">
        <v>3.4357864036401196E-2</v>
      </c>
      <c r="AD53" s="28">
        <v>2.9399351676610248E-2</v>
      </c>
      <c r="AE53" s="28">
        <v>3.7474296107484178E-2</v>
      </c>
      <c r="AF53" s="28">
        <v>4.3854808515854833E-2</v>
      </c>
      <c r="AG53" s="28">
        <v>4.4966245951090188E-2</v>
      </c>
      <c r="AH53" s="28">
        <v>4.5208767976119398E-2</v>
      </c>
      <c r="AI53" s="28">
        <v>2.3973153298174388E-2</v>
      </c>
      <c r="AJ53" s="28">
        <v>1.4722837562170653E-2</v>
      </c>
      <c r="AK53" s="28">
        <v>1.1762939124628285E-2</v>
      </c>
      <c r="AL53" s="28">
        <v>3.7912203022484915E-3</v>
      </c>
      <c r="AM53" s="28">
        <v>-7.7261673250519384E-3</v>
      </c>
      <c r="AN53" s="28">
        <v>-6.7104028973267848E-3</v>
      </c>
      <c r="AO53" s="28">
        <v>-1.485491789857213E-2</v>
      </c>
      <c r="AP53" s="28">
        <v>-1.1511032965291833E-2</v>
      </c>
      <c r="AQ53" s="28">
        <v>-3.4411111940673817E-3</v>
      </c>
      <c r="AR53" s="28">
        <v>-4.4606981481726668E-3</v>
      </c>
      <c r="AS53" s="233">
        <v>5.6441867848366922E-4</v>
      </c>
      <c r="AT53" s="233">
        <v>3.368054831231209E-3</v>
      </c>
      <c r="AU53" s="233">
        <v>-1.2459338745034697E-2</v>
      </c>
      <c r="AV53" s="233">
        <v>-1.5561988460672986E-2</v>
      </c>
    </row>
    <row r="54" spans="1:50">
      <c r="A54" s="38" t="s">
        <v>124</v>
      </c>
      <c r="V54" s="28">
        <v>6.8168845772924973E-3</v>
      </c>
      <c r="W54" s="28">
        <v>5.9727230535752988E-3</v>
      </c>
      <c r="X54" s="28">
        <v>-4.8988497540015672E-3</v>
      </c>
      <c r="Y54" s="28">
        <v>3.7522100547437647E-2</v>
      </c>
      <c r="Z54" s="28">
        <v>4.8763022357699665E-2</v>
      </c>
      <c r="AA54" s="28">
        <v>5.7023840669868514E-2</v>
      </c>
      <c r="AB54" s="28">
        <v>6.0490141421982321E-2</v>
      </c>
      <c r="AC54" s="28">
        <v>-1.4851359017622962E-2</v>
      </c>
      <c r="AD54" s="28">
        <v>-2.7941342799037636E-2</v>
      </c>
      <c r="AE54" s="28">
        <v>3.1575041267168986E-2</v>
      </c>
      <c r="AF54" s="28">
        <v>9.5591481062644312E-3</v>
      </c>
      <c r="AG54" s="28">
        <v>4.1145509584212633E-2</v>
      </c>
      <c r="AH54" s="28">
        <v>4.6850908672356244E-2</v>
      </c>
      <c r="AI54" s="28">
        <v>-3.1360021484651376E-2</v>
      </c>
      <c r="AJ54" s="28">
        <v>-6.1647849484615528E-3</v>
      </c>
      <c r="AK54" s="28">
        <v>1.5377623529564859E-2</v>
      </c>
      <c r="AL54" s="28">
        <v>1.1901061408342304E-2</v>
      </c>
      <c r="AM54" s="28">
        <v>2.340830786366286E-2</v>
      </c>
      <c r="AN54" s="28">
        <v>0.11283587350546685</v>
      </c>
      <c r="AO54" s="28">
        <v>6.4294655683083731E-3</v>
      </c>
      <c r="AP54" s="28">
        <v>1.0775320156356055E-2</v>
      </c>
      <c r="AQ54" s="28">
        <v>6.2644114922421048E-3</v>
      </c>
      <c r="AR54" s="28">
        <v>-6.7147260906123024E-2</v>
      </c>
      <c r="AS54" s="233">
        <v>-7.3414813559687254E-3</v>
      </c>
      <c r="AT54" s="233">
        <v>-1.3397005008447963E-2</v>
      </c>
      <c r="AU54" s="233">
        <v>5.1505914652283363E-3</v>
      </c>
      <c r="AV54" s="233">
        <v>1.0125238807529628E-2</v>
      </c>
    </row>
    <row r="55" spans="1:50">
      <c r="A55" s="7" t="s">
        <v>110</v>
      </c>
      <c r="V55" s="28">
        <f t="shared" ref="V55:AT55" si="2">V48-SUM(V49:V54)</f>
        <v>5.632216567314266E-2</v>
      </c>
      <c r="W55" s="28">
        <f t="shared" si="2"/>
        <v>1.25970977808611E-2</v>
      </c>
      <c r="X55" s="28">
        <f t="shared" si="2"/>
        <v>3.5116779839105827E-2</v>
      </c>
      <c r="Y55" s="28">
        <f t="shared" si="2"/>
        <v>9.6141909830720518E-2</v>
      </c>
      <c r="Z55" s="28">
        <f t="shared" si="2"/>
        <v>6.2771471071730089E-2</v>
      </c>
      <c r="AA55" s="28">
        <f t="shared" si="2"/>
        <v>7.5024285418252679E-2</v>
      </c>
      <c r="AB55" s="28">
        <f t="shared" si="2"/>
        <v>0.11222237091078052</v>
      </c>
      <c r="AC55" s="28">
        <f t="shared" si="2"/>
        <v>4.3656754305387041E-2</v>
      </c>
      <c r="AD55" s="28">
        <f t="shared" si="2"/>
        <v>4.4072893765689541E-2</v>
      </c>
      <c r="AE55" s="28">
        <f t="shared" si="2"/>
        <v>-2.8477800290981216E-2</v>
      </c>
      <c r="AF55" s="28">
        <f t="shared" si="2"/>
        <v>-3.3996302156231117E-2</v>
      </c>
      <c r="AG55" s="28">
        <f t="shared" si="2"/>
        <v>-3.0945690798583558E-2</v>
      </c>
      <c r="AH55" s="28">
        <f t="shared" si="2"/>
        <v>-3.2248983561386141E-2</v>
      </c>
      <c r="AI55" s="28">
        <f t="shared" si="2"/>
        <v>9.2362073703055152E-3</v>
      </c>
      <c r="AJ55" s="28">
        <f t="shared" si="2"/>
        <v>-7.958689063306594E-3</v>
      </c>
      <c r="AK55" s="28">
        <f t="shared" si="2"/>
        <v>-2.0723479813426669E-2</v>
      </c>
      <c r="AL55" s="28">
        <f t="shared" si="2"/>
        <v>-3.2460116898999282E-2</v>
      </c>
      <c r="AM55" s="28">
        <f t="shared" si="2"/>
        <v>-2.8153377071421432E-2</v>
      </c>
      <c r="AN55" s="28">
        <f t="shared" si="2"/>
        <v>-1.5227041807655717E-2</v>
      </c>
      <c r="AO55" s="28">
        <f t="shared" si="2"/>
        <v>-2.3146683694436693E-2</v>
      </c>
      <c r="AP55" s="28">
        <f t="shared" si="2"/>
        <v>-1.0520238962602554E-2</v>
      </c>
      <c r="AQ55" s="28">
        <f t="shared" si="2"/>
        <v>-9.8804253149818097E-3</v>
      </c>
      <c r="AR55" s="28">
        <f t="shared" si="2"/>
        <v>-1.7044391247409224E-2</v>
      </c>
      <c r="AS55" s="233">
        <f t="shared" si="2"/>
        <v>-6.2439807990464042E-3</v>
      </c>
      <c r="AT55" s="233">
        <f t="shared" si="2"/>
        <v>-7.7747812215407802E-3</v>
      </c>
      <c r="AU55" s="233">
        <v>-1.2018621093921183E-2</v>
      </c>
      <c r="AV55" s="233">
        <v>-9.7207616424006132E-3</v>
      </c>
    </row>
    <row r="56" spans="1:50"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</row>
    <row r="58" spans="1:50">
      <c r="B58" s="42"/>
      <c r="C58" s="43"/>
      <c r="D58" s="43"/>
      <c r="E58" s="42"/>
      <c r="F58" s="42"/>
      <c r="G58" s="43"/>
      <c r="H58" s="43"/>
      <c r="I58" s="43"/>
      <c r="J58" s="42"/>
      <c r="K58" s="43"/>
      <c r="L58" s="42"/>
      <c r="M58" s="41"/>
      <c r="N58" s="42"/>
      <c r="O58" s="43"/>
      <c r="P58" s="42"/>
      <c r="Q58" s="42"/>
      <c r="R58" s="42"/>
      <c r="S58" s="42"/>
      <c r="T58" s="43"/>
      <c r="U58" s="43"/>
      <c r="W58" s="44"/>
      <c r="X58" s="44"/>
      <c r="Y58" s="41"/>
      <c r="Z58" s="230"/>
      <c r="AA58" s="230"/>
      <c r="AB58" s="230"/>
      <c r="AC58" s="229"/>
      <c r="AD58" s="229"/>
      <c r="AE58" s="230"/>
      <c r="AF58" s="230"/>
      <c r="AG58" s="230"/>
      <c r="AH58" s="229"/>
      <c r="AI58" s="230"/>
      <c r="AJ58" s="229"/>
      <c r="AK58" s="229"/>
      <c r="AL58" s="230"/>
      <c r="AM58" s="230"/>
      <c r="AN58" s="229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</row>
    <row r="59" spans="1:50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230"/>
      <c r="AC59" s="39"/>
      <c r="AD59" s="39"/>
      <c r="AE59" s="39"/>
      <c r="AF59" s="39"/>
      <c r="AG59" s="230"/>
      <c r="AH59" s="231"/>
      <c r="AI59" s="231"/>
      <c r="AJ59" s="231"/>
      <c r="AK59" s="231"/>
      <c r="AL59" s="230"/>
      <c r="AM59" s="231"/>
      <c r="AN59" s="231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</row>
    <row r="60" spans="1:50">
      <c r="A60" s="275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</row>
    <row r="61" spans="1:50"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</row>
    <row r="62" spans="1:50"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</row>
    <row r="63" spans="1:50"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D63" s="96"/>
      <c r="AE63" s="96"/>
      <c r="AF63" s="96"/>
      <c r="AG63" s="96"/>
      <c r="AI63" s="96"/>
      <c r="AJ63" s="96"/>
      <c r="AK63" s="96"/>
    </row>
  </sheetData>
  <customSheetViews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" right="0" top="0" bottom="0" header="0" footer="0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" right="0" top="0" bottom="0" header="0" footer="0"/>
    </customSheetView>
    <customSheetView guid="{254DF0CF-5342-436C-8392-04866B911B72}" scale="90" showGridLines="0">
      <selection activeCell="AR53" sqref="AR53"/>
      <pageMargins left="0" right="0" top="0" bottom="0" header="0" footer="0"/>
    </customSheetView>
    <customSheetView guid="{83D4AEBA-9C92-42A7-8C70-A480F50C01E3}" scale="90" showGridLines="0">
      <selection activeCell="AR53" sqref="AR53"/>
      <pageMargins left="0" right="0" top="0" bottom="0" header="0" footer="0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8D4EA38E-ED42-44A9-9431-B3D4F6087B53}" showGridLines="0">
      <pane xSplit="1" ySplit="3" topLeftCell="I28" activePane="bottomRight" state="frozen"/>
      <selection pane="bottomRight" activeCell="Q50" sqref="Q50"/>
      <pageMargins left="0" right="0" top="0" bottom="0" header="0" footer="0"/>
    </customSheetView>
  </customSheetViews>
  <pageMargins left="0" right="0" top="0" bottom="0" header="0" footer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Y55"/>
  <sheetViews>
    <sheetView showGridLines="0" zoomScale="70" workbookViewId="0">
      <pane xSplit="1" topLeftCell="GZ1" activePane="topRight" state="frozen"/>
      <selection pane="topRight" activeCell="HP2" sqref="HP2"/>
    </sheetView>
  </sheetViews>
  <sheetFormatPr defaultColWidth="9.42578125" defaultRowHeight="15" customHeight="1"/>
  <cols>
    <col min="1" max="1" width="66.42578125" style="12" bestFit="1" customWidth="1"/>
    <col min="2" max="215" width="9.5703125" style="12" customWidth="1"/>
    <col min="216" max="16384" width="9.42578125" style="12"/>
  </cols>
  <sheetData>
    <row r="1" spans="1:229">
      <c r="A1" s="210" t="s">
        <v>142</v>
      </c>
      <c r="B1" s="524">
        <v>2006</v>
      </c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>
        <v>2007</v>
      </c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>
        <v>2008</v>
      </c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>
        <v>2009</v>
      </c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>
        <v>2010</v>
      </c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>
        <v>2011</v>
      </c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>
        <v>2012</v>
      </c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>
        <v>2013</v>
      </c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>
        <v>2014</v>
      </c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>
        <v>2015</v>
      </c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>
        <v>2016</v>
      </c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>
        <v>2017</v>
      </c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3">
        <v>2018</v>
      </c>
      <c r="EQ1" s="523"/>
      <c r="ER1" s="523"/>
      <c r="ES1" s="523"/>
      <c r="ET1" s="523"/>
      <c r="EU1" s="523"/>
      <c r="EV1" s="523"/>
      <c r="EW1" s="523"/>
      <c r="EX1" s="523"/>
      <c r="EY1" s="523"/>
      <c r="EZ1" s="523"/>
      <c r="FA1" s="523"/>
      <c r="FB1" s="12">
        <v>2019</v>
      </c>
      <c r="FN1" s="12">
        <v>2020</v>
      </c>
      <c r="FZ1" s="12">
        <v>2021</v>
      </c>
      <c r="GL1" s="12">
        <v>2022</v>
      </c>
      <c r="GX1" s="523">
        <v>2023</v>
      </c>
      <c r="GY1" s="523"/>
      <c r="GZ1" s="523"/>
      <c r="HA1" s="523"/>
      <c r="HB1" s="523"/>
      <c r="HC1" s="523"/>
      <c r="HD1" s="523"/>
      <c r="HE1" s="523"/>
      <c r="HF1" s="523"/>
      <c r="HG1" s="523"/>
      <c r="HJ1" s="523">
        <v>2024</v>
      </c>
      <c r="HK1" s="523"/>
      <c r="HL1" s="523"/>
      <c r="HM1" s="523"/>
      <c r="HN1" s="523"/>
      <c r="HO1" s="523"/>
      <c r="HP1" s="523"/>
      <c r="HQ1" s="523"/>
      <c r="HR1" s="523"/>
      <c r="HS1" s="523"/>
      <c r="HT1" s="523"/>
      <c r="HU1" s="523"/>
    </row>
    <row r="2" spans="1:229" ht="15" customHeight="1">
      <c r="A2" s="210" t="s">
        <v>170</v>
      </c>
      <c r="B2" s="211">
        <v>1</v>
      </c>
      <c r="C2" s="211">
        <v>2</v>
      </c>
      <c r="D2" s="211">
        <v>3</v>
      </c>
      <c r="E2" s="211">
        <v>4</v>
      </c>
      <c r="F2" s="211">
        <v>5</v>
      </c>
      <c r="G2" s="211">
        <v>6</v>
      </c>
      <c r="H2" s="211">
        <v>7</v>
      </c>
      <c r="I2" s="211">
        <v>8</v>
      </c>
      <c r="J2" s="211">
        <v>9</v>
      </c>
      <c r="K2" s="211">
        <v>10</v>
      </c>
      <c r="L2" s="211">
        <v>11</v>
      </c>
      <c r="M2" s="211">
        <v>12</v>
      </c>
      <c r="N2" s="211">
        <v>1</v>
      </c>
      <c r="O2" s="211">
        <v>2</v>
      </c>
      <c r="P2" s="211">
        <v>3</v>
      </c>
      <c r="Q2" s="211">
        <v>4</v>
      </c>
      <c r="R2" s="211">
        <v>5</v>
      </c>
      <c r="S2" s="211">
        <v>6</v>
      </c>
      <c r="T2" s="211">
        <v>7</v>
      </c>
      <c r="U2" s="211">
        <v>8</v>
      </c>
      <c r="V2" s="211">
        <v>9</v>
      </c>
      <c r="W2" s="211">
        <v>10</v>
      </c>
      <c r="X2" s="211">
        <v>11</v>
      </c>
      <c r="Y2" s="211">
        <v>12</v>
      </c>
      <c r="Z2" s="211">
        <v>1</v>
      </c>
      <c r="AA2" s="211">
        <v>2</v>
      </c>
      <c r="AB2" s="211">
        <v>3</v>
      </c>
      <c r="AC2" s="211">
        <v>4</v>
      </c>
      <c r="AD2" s="211">
        <v>5</v>
      </c>
      <c r="AE2" s="211">
        <v>6</v>
      </c>
      <c r="AF2" s="211">
        <v>7</v>
      </c>
      <c r="AG2" s="211">
        <v>8</v>
      </c>
      <c r="AH2" s="211">
        <v>9</v>
      </c>
      <c r="AI2" s="211">
        <v>10</v>
      </c>
      <c r="AJ2" s="211">
        <v>11</v>
      </c>
      <c r="AK2" s="211">
        <v>12</v>
      </c>
      <c r="AL2" s="211">
        <v>1</v>
      </c>
      <c r="AM2" s="211">
        <v>2</v>
      </c>
      <c r="AN2" s="211">
        <v>3</v>
      </c>
      <c r="AO2" s="211">
        <v>4</v>
      </c>
      <c r="AP2" s="211">
        <v>5</v>
      </c>
      <c r="AQ2" s="211">
        <v>6</v>
      </c>
      <c r="AR2" s="211">
        <v>7</v>
      </c>
      <c r="AS2" s="211">
        <v>8</v>
      </c>
      <c r="AT2" s="211">
        <v>9</v>
      </c>
      <c r="AU2" s="211">
        <v>10</v>
      </c>
      <c r="AV2" s="211">
        <v>11</v>
      </c>
      <c r="AW2" s="211">
        <v>12</v>
      </c>
      <c r="AX2" s="211">
        <v>1</v>
      </c>
      <c r="AY2" s="211">
        <v>2</v>
      </c>
      <c r="AZ2" s="211">
        <v>3</v>
      </c>
      <c r="BA2" s="211">
        <v>4</v>
      </c>
      <c r="BB2" s="211">
        <v>5</v>
      </c>
      <c r="BC2" s="211">
        <v>6</v>
      </c>
      <c r="BD2" s="211">
        <v>7</v>
      </c>
      <c r="BE2" s="211">
        <v>8</v>
      </c>
      <c r="BF2" s="211">
        <v>9</v>
      </c>
      <c r="BG2" s="211">
        <v>10</v>
      </c>
      <c r="BH2" s="211">
        <v>11</v>
      </c>
      <c r="BI2" s="211">
        <v>12</v>
      </c>
      <c r="BJ2" s="211">
        <v>1</v>
      </c>
      <c r="BK2" s="211">
        <v>2</v>
      </c>
      <c r="BL2" s="211">
        <v>3</v>
      </c>
      <c r="BM2" s="211">
        <v>4</v>
      </c>
      <c r="BN2" s="211">
        <v>5</v>
      </c>
      <c r="BO2" s="211">
        <v>6</v>
      </c>
      <c r="BP2" s="211">
        <v>7</v>
      </c>
      <c r="BQ2" s="211">
        <v>8</v>
      </c>
      <c r="BR2" s="211">
        <v>9</v>
      </c>
      <c r="BS2" s="211">
        <v>10</v>
      </c>
      <c r="BT2" s="211">
        <v>11</v>
      </c>
      <c r="BU2" s="211">
        <v>12</v>
      </c>
      <c r="BV2" s="211">
        <v>1</v>
      </c>
      <c r="BW2" s="211">
        <v>2</v>
      </c>
      <c r="BX2" s="211">
        <v>3</v>
      </c>
      <c r="BY2" s="211">
        <v>4</v>
      </c>
      <c r="BZ2" s="211">
        <v>5</v>
      </c>
      <c r="CA2" s="211">
        <v>6</v>
      </c>
      <c r="CB2" s="211">
        <v>7</v>
      </c>
      <c r="CC2" s="211">
        <v>8</v>
      </c>
      <c r="CD2" s="211">
        <v>9</v>
      </c>
      <c r="CE2" s="211">
        <v>10</v>
      </c>
      <c r="CF2" s="211">
        <v>11</v>
      </c>
      <c r="CG2" s="211">
        <v>12</v>
      </c>
      <c r="CH2" s="211">
        <v>1</v>
      </c>
      <c r="CI2" s="211">
        <v>2</v>
      </c>
      <c r="CJ2" s="211">
        <v>3</v>
      </c>
      <c r="CK2" s="211">
        <v>4</v>
      </c>
      <c r="CL2" s="211">
        <v>5</v>
      </c>
      <c r="CM2" s="211">
        <v>6</v>
      </c>
      <c r="CN2" s="211">
        <v>7</v>
      </c>
      <c r="CO2" s="211">
        <v>8</v>
      </c>
      <c r="CP2" s="211">
        <v>9</v>
      </c>
      <c r="CQ2" s="211">
        <v>10</v>
      </c>
      <c r="CR2" s="211">
        <v>11</v>
      </c>
      <c r="CS2" s="211">
        <v>12</v>
      </c>
      <c r="CT2" s="211">
        <v>1</v>
      </c>
      <c r="CU2" s="211">
        <v>2</v>
      </c>
      <c r="CV2" s="211">
        <v>3</v>
      </c>
      <c r="CW2" s="211">
        <v>4</v>
      </c>
      <c r="CX2" s="211">
        <v>5</v>
      </c>
      <c r="CY2" s="211">
        <v>6</v>
      </c>
      <c r="CZ2" s="211">
        <v>7</v>
      </c>
      <c r="DA2" s="211">
        <v>8</v>
      </c>
      <c r="DB2" s="211">
        <v>9</v>
      </c>
      <c r="DC2" s="211">
        <v>10</v>
      </c>
      <c r="DD2" s="211">
        <v>11</v>
      </c>
      <c r="DE2" s="211">
        <v>12</v>
      </c>
      <c r="DF2" s="211">
        <v>1</v>
      </c>
      <c r="DG2" s="211">
        <v>2</v>
      </c>
      <c r="DH2" s="211">
        <v>3</v>
      </c>
      <c r="DI2" s="211">
        <v>4</v>
      </c>
      <c r="DJ2" s="211">
        <v>5</v>
      </c>
      <c r="DK2" s="211">
        <v>6</v>
      </c>
      <c r="DL2" s="211">
        <v>7</v>
      </c>
      <c r="DM2" s="211">
        <v>8</v>
      </c>
      <c r="DN2" s="211">
        <v>9</v>
      </c>
      <c r="DO2" s="211">
        <v>10</v>
      </c>
      <c r="DP2" s="211">
        <v>11</v>
      </c>
      <c r="DQ2" s="211">
        <v>12</v>
      </c>
      <c r="DR2" s="211">
        <v>1</v>
      </c>
      <c r="DS2" s="211">
        <v>2</v>
      </c>
      <c r="DT2" s="211">
        <v>3</v>
      </c>
      <c r="DU2" s="211">
        <v>4</v>
      </c>
      <c r="DV2" s="211">
        <v>5</v>
      </c>
      <c r="DW2" s="211">
        <v>6</v>
      </c>
      <c r="DX2" s="211">
        <v>7</v>
      </c>
      <c r="DY2" s="211">
        <v>8</v>
      </c>
      <c r="DZ2" s="211">
        <v>9</v>
      </c>
      <c r="EA2" s="211">
        <v>10</v>
      </c>
      <c r="EB2" s="211">
        <v>11</v>
      </c>
      <c r="EC2" s="211">
        <v>12</v>
      </c>
      <c r="ED2" s="211">
        <v>1</v>
      </c>
      <c r="EE2" s="211">
        <v>2</v>
      </c>
      <c r="EF2" s="211">
        <v>3</v>
      </c>
      <c r="EG2" s="211">
        <v>4</v>
      </c>
      <c r="EH2" s="211">
        <v>5</v>
      </c>
      <c r="EI2" s="211">
        <v>6</v>
      </c>
      <c r="EJ2" s="211">
        <v>7</v>
      </c>
      <c r="EK2" s="211">
        <v>8</v>
      </c>
      <c r="EL2" s="211">
        <v>9</v>
      </c>
      <c r="EM2" s="211">
        <v>10</v>
      </c>
      <c r="EN2" s="211">
        <v>11</v>
      </c>
      <c r="EO2" s="211">
        <v>12</v>
      </c>
      <c r="EP2" s="211">
        <v>1</v>
      </c>
      <c r="EQ2" s="211">
        <v>2</v>
      </c>
      <c r="ER2" s="211">
        <v>3</v>
      </c>
      <c r="ES2" s="211">
        <v>4</v>
      </c>
      <c r="ET2" s="211">
        <v>5</v>
      </c>
      <c r="EU2" s="211">
        <v>6</v>
      </c>
      <c r="EV2" s="211">
        <v>7</v>
      </c>
      <c r="EW2" s="211">
        <v>8</v>
      </c>
      <c r="EX2" s="211">
        <v>9</v>
      </c>
      <c r="EY2" s="211">
        <v>10</v>
      </c>
      <c r="EZ2" s="211">
        <v>11</v>
      </c>
      <c r="FA2" s="211">
        <v>12</v>
      </c>
      <c r="FB2" s="211">
        <v>1</v>
      </c>
      <c r="FC2" s="211">
        <v>2</v>
      </c>
      <c r="FD2" s="211">
        <v>3</v>
      </c>
      <c r="FE2" s="211">
        <v>4</v>
      </c>
      <c r="FF2" s="211">
        <v>5</v>
      </c>
      <c r="FG2" s="211">
        <v>6</v>
      </c>
      <c r="FH2" s="211">
        <v>7</v>
      </c>
      <c r="FI2" s="211">
        <v>8</v>
      </c>
      <c r="FJ2" s="211">
        <v>9</v>
      </c>
      <c r="FK2" s="211">
        <v>10</v>
      </c>
      <c r="FL2" s="211">
        <v>11</v>
      </c>
      <c r="FM2" s="211">
        <v>12</v>
      </c>
      <c r="FN2" s="211">
        <v>1</v>
      </c>
      <c r="FO2" s="211">
        <v>2</v>
      </c>
      <c r="FP2" s="211">
        <v>3</v>
      </c>
      <c r="FQ2" s="211">
        <v>4</v>
      </c>
      <c r="FR2" s="211">
        <v>5</v>
      </c>
      <c r="FS2" s="211">
        <v>6</v>
      </c>
      <c r="FT2" s="211">
        <v>7</v>
      </c>
      <c r="FU2" s="211">
        <v>8</v>
      </c>
      <c r="FV2" s="211">
        <v>9</v>
      </c>
      <c r="FW2" s="211">
        <v>10</v>
      </c>
      <c r="FX2" s="211">
        <v>11</v>
      </c>
      <c r="FY2" s="211">
        <v>12</v>
      </c>
      <c r="FZ2" s="211">
        <v>1</v>
      </c>
      <c r="GA2" s="211">
        <v>2</v>
      </c>
      <c r="GB2" s="211">
        <v>3</v>
      </c>
      <c r="GC2" s="211">
        <v>4</v>
      </c>
      <c r="GD2" s="211">
        <v>5</v>
      </c>
      <c r="GE2" s="211">
        <v>6</v>
      </c>
      <c r="GF2" s="211">
        <v>7</v>
      </c>
      <c r="GG2" s="211">
        <v>8</v>
      </c>
      <c r="GH2" s="211">
        <v>9</v>
      </c>
      <c r="GI2" s="211">
        <v>10</v>
      </c>
      <c r="GJ2" s="211">
        <v>11</v>
      </c>
      <c r="GK2" s="211">
        <v>12</v>
      </c>
      <c r="GL2" s="211">
        <v>1</v>
      </c>
      <c r="GM2" s="211">
        <v>2</v>
      </c>
      <c r="GN2" s="211">
        <v>3</v>
      </c>
      <c r="GO2" s="211">
        <v>4</v>
      </c>
      <c r="GP2" s="211">
        <v>5</v>
      </c>
      <c r="GQ2" s="211">
        <v>6</v>
      </c>
      <c r="GR2" s="211">
        <v>7</v>
      </c>
      <c r="GS2" s="211">
        <v>8</v>
      </c>
      <c r="GT2" s="211">
        <v>9</v>
      </c>
      <c r="GU2" s="211">
        <v>10</v>
      </c>
      <c r="GV2" s="211">
        <v>11</v>
      </c>
      <c r="GW2" s="211">
        <v>12</v>
      </c>
      <c r="GX2" s="211">
        <v>1</v>
      </c>
      <c r="GY2" s="211">
        <v>2</v>
      </c>
      <c r="GZ2" s="211">
        <v>3</v>
      </c>
      <c r="HA2" s="211">
        <v>4</v>
      </c>
      <c r="HB2" s="211">
        <v>5</v>
      </c>
      <c r="HC2" s="211">
        <v>6</v>
      </c>
      <c r="HD2" s="211">
        <v>7</v>
      </c>
      <c r="HE2" s="211">
        <v>8</v>
      </c>
      <c r="HF2" s="211">
        <v>9</v>
      </c>
      <c r="HG2" s="211">
        <v>10</v>
      </c>
      <c r="HH2" s="12">
        <v>11</v>
      </c>
      <c r="HI2" s="12">
        <v>12</v>
      </c>
      <c r="HJ2" s="211">
        <v>1</v>
      </c>
      <c r="HK2" s="211">
        <v>2</v>
      </c>
      <c r="HL2" s="211">
        <v>3</v>
      </c>
      <c r="HM2" s="211">
        <v>4</v>
      </c>
      <c r="HN2" s="211">
        <v>5</v>
      </c>
      <c r="HO2" s="211">
        <v>6</v>
      </c>
      <c r="HP2" s="211">
        <v>7</v>
      </c>
      <c r="HQ2" s="211">
        <v>8</v>
      </c>
      <c r="HR2" s="211">
        <v>9</v>
      </c>
      <c r="HS2" s="211">
        <v>10</v>
      </c>
      <c r="HT2" s="12">
        <v>11</v>
      </c>
      <c r="HU2" s="12">
        <v>12</v>
      </c>
    </row>
    <row r="3" spans="1:229" ht="15" customHeight="1">
      <c r="A3" s="11" t="s">
        <v>169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212"/>
      <c r="CU3" s="212"/>
      <c r="CV3" s="212"/>
      <c r="CW3" s="212"/>
      <c r="CX3" s="212"/>
      <c r="CY3" s="212"/>
      <c r="CZ3" s="212"/>
      <c r="DA3" s="212"/>
      <c r="DB3" s="212"/>
      <c r="DC3" s="212"/>
      <c r="DD3" s="212"/>
      <c r="DE3" s="212"/>
      <c r="DF3" s="213"/>
      <c r="DG3" s="213"/>
      <c r="DH3" s="212"/>
      <c r="DI3" s="213"/>
      <c r="DJ3" s="213"/>
      <c r="DK3" s="213"/>
      <c r="DL3" s="213"/>
      <c r="DM3" s="213"/>
      <c r="DN3" s="213"/>
      <c r="DO3" s="213"/>
      <c r="DP3" s="213"/>
      <c r="DQ3" s="213"/>
      <c r="DR3" s="213"/>
      <c r="DS3" s="213"/>
      <c r="DT3" s="213"/>
      <c r="DU3" s="213"/>
      <c r="DV3" s="213"/>
      <c r="DW3" s="213"/>
      <c r="DX3" s="213"/>
      <c r="DY3" s="213"/>
      <c r="DZ3" s="213"/>
      <c r="EA3" s="213"/>
      <c r="EB3" s="213"/>
      <c r="EC3" s="213"/>
      <c r="ED3" s="213"/>
      <c r="EE3" s="213"/>
      <c r="EF3" s="213"/>
      <c r="EG3" s="213"/>
      <c r="EH3" s="213"/>
      <c r="EI3" s="213"/>
      <c r="EJ3" s="213"/>
      <c r="EK3" s="213"/>
      <c r="EL3" s="2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</row>
    <row r="4" spans="1:229" ht="15" customHeight="1">
      <c r="A4" s="525" t="s">
        <v>171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  <c r="BS4" s="309"/>
      <c r="BT4" s="309"/>
      <c r="BU4" s="309"/>
      <c r="BV4" s="309"/>
      <c r="BW4" s="309"/>
      <c r="BX4" s="309"/>
      <c r="BY4" s="309"/>
      <c r="BZ4" s="309"/>
      <c r="CA4" s="309"/>
      <c r="CB4" s="309"/>
      <c r="CC4" s="309"/>
      <c r="CD4" s="309"/>
      <c r="CE4" s="309"/>
      <c r="CF4" s="309"/>
      <c r="CG4" s="309"/>
      <c r="CH4" s="309"/>
      <c r="CI4" s="309"/>
      <c r="CJ4" s="309"/>
      <c r="CK4" s="309"/>
      <c r="CL4" s="309"/>
      <c r="CM4" s="309"/>
      <c r="CN4" s="309"/>
      <c r="CO4" s="309"/>
      <c r="CP4" s="309"/>
      <c r="CQ4" s="309"/>
      <c r="CR4" s="309"/>
      <c r="CS4" s="309"/>
      <c r="CT4" s="310">
        <v>0.125</v>
      </c>
      <c r="CU4" s="310">
        <v>0.125</v>
      </c>
      <c r="CV4" s="310">
        <v>0.125</v>
      </c>
      <c r="CW4" s="310">
        <v>0.125</v>
      </c>
      <c r="CX4" s="310">
        <v>0.125</v>
      </c>
      <c r="CY4" s="310">
        <v>0.125</v>
      </c>
      <c r="CZ4" s="310">
        <v>0.14000000000000001</v>
      </c>
      <c r="DA4" s="310">
        <v>0.14000000000000001</v>
      </c>
      <c r="DB4" s="310">
        <v>0.14000000000000001</v>
      </c>
      <c r="DC4" s="310">
        <v>0.14000000000000001</v>
      </c>
      <c r="DD4" s="310">
        <v>0.14000000000000001</v>
      </c>
      <c r="DE4" s="310">
        <v>0.14000000000000001</v>
      </c>
      <c r="DF4" s="310">
        <v>0.15</v>
      </c>
      <c r="DG4" s="310">
        <v>0.15</v>
      </c>
      <c r="DH4" s="310">
        <v>0.15</v>
      </c>
      <c r="DI4" s="310">
        <v>0.15</v>
      </c>
      <c r="DJ4" s="310">
        <v>0.15</v>
      </c>
      <c r="DK4" s="310">
        <v>0.15</v>
      </c>
      <c r="DL4" s="310">
        <v>0.15</v>
      </c>
      <c r="DM4" s="310">
        <v>0.15</v>
      </c>
      <c r="DN4" s="310">
        <v>0.15</v>
      </c>
      <c r="DO4" s="310">
        <v>0.15</v>
      </c>
      <c r="DP4" s="310">
        <v>0.15</v>
      </c>
      <c r="DQ4" s="310">
        <v>0.15</v>
      </c>
      <c r="DR4" s="310">
        <v>0.14000000000000001</v>
      </c>
      <c r="DS4" s="310">
        <v>0.14000000000000001</v>
      </c>
      <c r="DT4" s="310">
        <v>0.14000000000000001</v>
      </c>
      <c r="DU4" s="310">
        <v>0.14000000000000001</v>
      </c>
      <c r="DV4" s="310">
        <v>0.125</v>
      </c>
      <c r="DW4" s="310">
        <v>0.125</v>
      </c>
      <c r="DX4" s="310">
        <v>0.125</v>
      </c>
      <c r="DY4" s="310">
        <v>0.18</v>
      </c>
      <c r="DZ4" s="310">
        <v>0.18</v>
      </c>
      <c r="EA4" s="310">
        <v>0.18</v>
      </c>
      <c r="EB4" s="310">
        <v>0.18</v>
      </c>
      <c r="EC4" s="310">
        <v>0.17</v>
      </c>
      <c r="ED4" s="310">
        <v>0.17</v>
      </c>
      <c r="EE4" s="310">
        <v>0.17</v>
      </c>
      <c r="EF4" s="310">
        <v>0.17</v>
      </c>
      <c r="EG4" s="310">
        <v>0.17</v>
      </c>
      <c r="EH4" s="310">
        <v>0.17</v>
      </c>
      <c r="EI4" s="310">
        <v>0.14000000000000001</v>
      </c>
      <c r="EJ4" s="310">
        <v>0.14000000000000001</v>
      </c>
      <c r="EK4" s="310">
        <v>0.14000000000000001</v>
      </c>
      <c r="EL4" s="310">
        <v>0.14000000000000001</v>
      </c>
      <c r="EM4" s="310">
        <v>0.14000000000000001</v>
      </c>
      <c r="EN4" s="310">
        <v>0.14000000000000001</v>
      </c>
      <c r="EO4" s="310">
        <v>0.13</v>
      </c>
      <c r="EP4" s="310">
        <v>0.13</v>
      </c>
      <c r="EQ4" s="310">
        <v>0.13</v>
      </c>
      <c r="ER4" s="310">
        <v>0.12</v>
      </c>
      <c r="ES4" s="310">
        <v>0.12</v>
      </c>
      <c r="ET4" s="310">
        <v>0.12</v>
      </c>
      <c r="EU4" s="310">
        <v>0.12</v>
      </c>
      <c r="EV4" s="310">
        <v>0.12</v>
      </c>
      <c r="EW4" s="310">
        <v>0.12</v>
      </c>
      <c r="EX4" s="310">
        <v>0.12</v>
      </c>
      <c r="EY4" s="310">
        <v>0.12</v>
      </c>
      <c r="EZ4" s="310">
        <v>0.13</v>
      </c>
      <c r="FA4" s="310">
        <v>0.13</v>
      </c>
      <c r="FB4" s="310">
        <v>0.13</v>
      </c>
      <c r="FC4" s="310">
        <v>0.13</v>
      </c>
      <c r="FD4" s="310">
        <v>0.13</v>
      </c>
      <c r="FE4" s="310">
        <v>0.13</v>
      </c>
      <c r="FF4" s="310">
        <v>0.13</v>
      </c>
      <c r="FG4" s="310">
        <v>0.13</v>
      </c>
      <c r="FH4" s="310">
        <v>0.13</v>
      </c>
      <c r="FI4" s="310">
        <v>0.13</v>
      </c>
      <c r="FJ4" s="310">
        <v>0.13</v>
      </c>
      <c r="FK4" s="310">
        <v>0.13</v>
      </c>
      <c r="FL4" s="310">
        <v>0.13</v>
      </c>
      <c r="FM4" s="310">
        <v>0.13</v>
      </c>
      <c r="FN4" s="310">
        <v>0.13</v>
      </c>
      <c r="FO4" s="310">
        <v>0.13</v>
      </c>
      <c r="FP4" s="310">
        <v>0.11</v>
      </c>
      <c r="FQ4" s="310">
        <v>0.1</v>
      </c>
      <c r="FR4" s="310">
        <v>0.1</v>
      </c>
      <c r="FS4" s="310">
        <v>0.1</v>
      </c>
      <c r="FT4" s="310">
        <v>0.1</v>
      </c>
      <c r="FU4" s="310">
        <v>0.1</v>
      </c>
      <c r="FV4" s="310">
        <v>0.09</v>
      </c>
      <c r="FW4" s="310">
        <v>0.09</v>
      </c>
      <c r="FX4" s="310">
        <v>7.0000000000000007E-2</v>
      </c>
      <c r="FY4" s="310">
        <v>7.0000000000000007E-2</v>
      </c>
      <c r="FZ4" s="310">
        <v>7.0000000000000007E-2</v>
      </c>
      <c r="GA4" s="310">
        <v>7.0000000000000007E-2</v>
      </c>
      <c r="GB4" s="310">
        <v>7.0000000000000007E-2</v>
      </c>
      <c r="GC4" s="310">
        <v>7.0000000000000007E-2</v>
      </c>
      <c r="GD4" s="310">
        <v>7.0000000000000007E-2</v>
      </c>
      <c r="GE4" s="310">
        <v>7.0000000000000007E-2</v>
      </c>
      <c r="GF4" s="310">
        <v>7.0000000000000007E-2</v>
      </c>
      <c r="GG4" s="310">
        <v>7.0000000000000007E-2</v>
      </c>
      <c r="GH4" s="310">
        <v>7.0000000000000007E-2</v>
      </c>
      <c r="GI4" s="310">
        <v>7.0000000000000007E-2</v>
      </c>
      <c r="GJ4" s="310">
        <v>7.0000000000000007E-2</v>
      </c>
      <c r="GK4" s="310">
        <v>7.0000000000000007E-2</v>
      </c>
      <c r="GL4" s="310">
        <v>7.4999999999999997E-2</v>
      </c>
      <c r="GM4" s="310">
        <v>7.4999999999999997E-2</v>
      </c>
      <c r="GN4" s="310">
        <v>0.1</v>
      </c>
      <c r="GO4" s="310">
        <v>0.1</v>
      </c>
      <c r="GP4" s="310">
        <v>0.1</v>
      </c>
      <c r="GQ4" s="310">
        <v>0.11</v>
      </c>
      <c r="GR4" s="310">
        <v>0.11</v>
      </c>
      <c r="GS4" s="310">
        <v>0.11</v>
      </c>
      <c r="GT4" s="310">
        <v>0.14000000000000001</v>
      </c>
      <c r="GU4" s="310">
        <v>0.14000000000000001</v>
      </c>
      <c r="GV4" s="310">
        <v>0.14000000000000001</v>
      </c>
      <c r="GW4" s="310">
        <v>0.15</v>
      </c>
      <c r="GX4" s="310">
        <v>0.15</v>
      </c>
      <c r="GY4" s="310">
        <v>0.15</v>
      </c>
      <c r="GZ4" s="310">
        <v>0.14000000000000001</v>
      </c>
      <c r="HA4" s="310">
        <v>0.14000000000000001</v>
      </c>
      <c r="HB4" s="310">
        <v>0.14000000000000001</v>
      </c>
      <c r="HC4" s="310">
        <v>0.14000000000000001</v>
      </c>
      <c r="HD4" s="310">
        <v>0.14000000000000001</v>
      </c>
      <c r="HE4" s="310">
        <v>0.14000000000000001</v>
      </c>
      <c r="HF4" s="310">
        <v>0.14000000000000001</v>
      </c>
      <c r="HG4" s="310">
        <v>0.14000000000000001</v>
      </c>
      <c r="HH4" s="310">
        <v>0.14000000000000001</v>
      </c>
      <c r="HI4" s="310">
        <v>0.14000000000000001</v>
      </c>
      <c r="HJ4" s="310">
        <v>0.14000000000000001</v>
      </c>
      <c r="HK4" s="310">
        <v>0.14000000000000001</v>
      </c>
      <c r="HL4" s="310">
        <v>0.13</v>
      </c>
      <c r="HM4" s="310">
        <v>0.13</v>
      </c>
      <c r="HN4" s="310">
        <v>0.12</v>
      </c>
      <c r="HO4" s="310">
        <v>0.12</v>
      </c>
      <c r="HP4" s="310">
        <v>0.12</v>
      </c>
      <c r="HQ4" s="233">
        <v>0.12</v>
      </c>
    </row>
    <row r="5" spans="1:229" ht="15" customHeight="1">
      <c r="A5" s="525"/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10">
        <v>8.5000000000000006E-2</v>
      </c>
      <c r="CU5" s="310">
        <v>8.5000000000000006E-2</v>
      </c>
      <c r="CV5" s="310">
        <v>8.5000000000000006E-2</v>
      </c>
      <c r="CW5" s="310">
        <v>8.5000000000000006E-2</v>
      </c>
      <c r="CX5" s="310">
        <v>8.5000000000000006E-2</v>
      </c>
      <c r="CY5" s="310">
        <v>8.5000000000000006E-2</v>
      </c>
      <c r="CZ5" s="310">
        <v>0.1</v>
      </c>
      <c r="DA5" s="310">
        <v>0.1</v>
      </c>
      <c r="DB5" s="310">
        <v>0.1</v>
      </c>
      <c r="DC5" s="310">
        <v>0.1</v>
      </c>
      <c r="DD5" s="310">
        <v>0.1</v>
      </c>
      <c r="DE5" s="310">
        <v>0.1</v>
      </c>
      <c r="DF5" s="310">
        <v>0.11</v>
      </c>
      <c r="DG5" s="310">
        <v>0.11</v>
      </c>
      <c r="DH5" s="310">
        <v>0.11</v>
      </c>
      <c r="DI5" s="310">
        <v>0.11</v>
      </c>
      <c r="DJ5" s="310">
        <v>0.11</v>
      </c>
      <c r="DK5" s="310">
        <v>0.11</v>
      </c>
      <c r="DL5" s="310">
        <v>0.11</v>
      </c>
      <c r="DM5" s="310">
        <v>0.11</v>
      </c>
      <c r="DN5" s="310">
        <v>0.11</v>
      </c>
      <c r="DO5" s="310">
        <v>0.11</v>
      </c>
      <c r="DP5" s="310">
        <v>0.11</v>
      </c>
      <c r="DQ5" s="310">
        <v>0.11</v>
      </c>
      <c r="DR5" s="310">
        <v>0.1</v>
      </c>
      <c r="DS5" s="310">
        <v>0.1</v>
      </c>
      <c r="DT5" s="310">
        <v>0.1</v>
      </c>
      <c r="DU5" s="310">
        <v>0.1</v>
      </c>
      <c r="DV5" s="310">
        <v>8.5000000000000006E-2</v>
      </c>
      <c r="DW5" s="310">
        <v>8.5000000000000006E-2</v>
      </c>
      <c r="DX5" s="310">
        <v>8.5000000000000006E-2</v>
      </c>
      <c r="DY5" s="310">
        <v>0.14000000000000001</v>
      </c>
      <c r="DZ5" s="310">
        <v>0.14000000000000001</v>
      </c>
      <c r="EA5" s="310">
        <v>0.14000000000000001</v>
      </c>
      <c r="EB5" s="310">
        <v>0.14000000000000001</v>
      </c>
      <c r="EC5" s="310">
        <v>0.13</v>
      </c>
      <c r="ED5" s="310">
        <v>0.13</v>
      </c>
      <c r="EE5" s="310">
        <v>0.13</v>
      </c>
      <c r="EF5" s="310">
        <v>0.13</v>
      </c>
      <c r="EG5" s="310">
        <v>0.13</v>
      </c>
      <c r="EH5" s="310">
        <v>0.13</v>
      </c>
      <c r="EI5" s="310">
        <v>0.1</v>
      </c>
      <c r="EJ5" s="310">
        <v>0.1</v>
      </c>
      <c r="EK5" s="310">
        <v>0.1</v>
      </c>
      <c r="EL5" s="310">
        <v>0.1</v>
      </c>
      <c r="EM5" s="310">
        <v>0.1</v>
      </c>
      <c r="EN5" s="310">
        <v>0.1</v>
      </c>
      <c r="EO5" s="310">
        <v>0.09</v>
      </c>
      <c r="EP5" s="310">
        <v>0.09</v>
      </c>
      <c r="EQ5" s="310">
        <v>0.09</v>
      </c>
      <c r="ER5" s="310">
        <v>0.08</v>
      </c>
      <c r="ES5" s="310">
        <v>0.08</v>
      </c>
      <c r="ET5" s="310">
        <v>0.08</v>
      </c>
      <c r="EU5" s="310">
        <v>0.08</v>
      </c>
      <c r="EV5" s="310">
        <v>0.08</v>
      </c>
      <c r="EW5" s="310">
        <v>0.08</v>
      </c>
      <c r="EX5" s="310">
        <v>0.08</v>
      </c>
      <c r="EY5" s="310">
        <v>0.08</v>
      </c>
      <c r="EZ5" s="310">
        <v>0.09</v>
      </c>
      <c r="FA5" s="310">
        <v>0.09</v>
      </c>
      <c r="FB5" s="310">
        <v>0.09</v>
      </c>
      <c r="FC5" s="310">
        <v>0.09</v>
      </c>
      <c r="FD5" s="310">
        <v>0.09</v>
      </c>
      <c r="FE5" s="310">
        <v>0.09</v>
      </c>
      <c r="FF5" s="310">
        <v>0.09</v>
      </c>
      <c r="FG5" s="310">
        <v>0.09</v>
      </c>
      <c r="FH5" s="310">
        <v>0.09</v>
      </c>
      <c r="FI5" s="310">
        <v>0.09</v>
      </c>
      <c r="FJ5" s="310">
        <v>0.09</v>
      </c>
      <c r="FK5" s="310">
        <v>0.09</v>
      </c>
      <c r="FL5" s="310">
        <v>0.09</v>
      </c>
      <c r="FM5" s="310">
        <v>0.09</v>
      </c>
      <c r="FN5" s="310">
        <v>0.09</v>
      </c>
      <c r="FO5" s="310">
        <v>0.09</v>
      </c>
      <c r="FP5" s="310">
        <v>0.09</v>
      </c>
      <c r="FQ5" s="310">
        <v>0.08</v>
      </c>
      <c r="FR5" s="310">
        <v>0.08</v>
      </c>
      <c r="FS5" s="310">
        <v>0.08</v>
      </c>
      <c r="FT5" s="310">
        <v>0.08</v>
      </c>
      <c r="FU5" s="310">
        <v>0.08</v>
      </c>
      <c r="FV5" s="310">
        <v>7.0000000000000007E-2</v>
      </c>
      <c r="FW5" s="310">
        <v>7.0000000000000007E-2</v>
      </c>
      <c r="FX5" s="310">
        <v>0.05</v>
      </c>
      <c r="FY5" s="310">
        <v>0.05</v>
      </c>
      <c r="FZ5" s="310">
        <v>0.05</v>
      </c>
      <c r="GA5" s="310">
        <v>0.05</v>
      </c>
      <c r="GB5" s="310">
        <v>0.05</v>
      </c>
      <c r="GC5" s="310">
        <v>0.05</v>
      </c>
      <c r="GD5" s="310">
        <v>0.05</v>
      </c>
      <c r="GE5" s="310">
        <v>0.05</v>
      </c>
      <c r="GF5" s="310">
        <v>0.05</v>
      </c>
      <c r="GG5" s="310">
        <v>0.05</v>
      </c>
      <c r="GH5" s="310">
        <v>0.05</v>
      </c>
      <c r="GI5" s="310">
        <v>0.05</v>
      </c>
      <c r="GJ5" s="310">
        <v>0.05</v>
      </c>
      <c r="GK5" s="310">
        <v>0.05</v>
      </c>
      <c r="GL5" s="310">
        <v>5.5E-2</v>
      </c>
      <c r="GM5" s="310">
        <v>5.5E-2</v>
      </c>
      <c r="GN5" s="310">
        <v>0.08</v>
      </c>
      <c r="GO5" s="310">
        <v>0.08</v>
      </c>
      <c r="GP5" s="310">
        <v>0.08</v>
      </c>
      <c r="GQ5" s="310">
        <v>0.09</v>
      </c>
      <c r="GR5" s="310">
        <v>0.09</v>
      </c>
      <c r="GS5" s="310">
        <v>0.09</v>
      </c>
      <c r="GT5" s="310">
        <v>0.1</v>
      </c>
      <c r="GU5" s="310">
        <v>0.1</v>
      </c>
      <c r="GV5" s="310">
        <v>0.1</v>
      </c>
      <c r="GW5" s="310">
        <v>0.11</v>
      </c>
      <c r="GX5" s="310">
        <v>0.11</v>
      </c>
      <c r="GY5" s="310">
        <v>0.11</v>
      </c>
      <c r="GZ5" s="310">
        <v>0.12</v>
      </c>
      <c r="HA5" s="310">
        <v>0.12</v>
      </c>
      <c r="HB5" s="310">
        <v>0.12</v>
      </c>
      <c r="HC5" s="310">
        <v>0.12</v>
      </c>
      <c r="HD5" s="310">
        <v>0.12</v>
      </c>
      <c r="HE5" s="310">
        <v>0.12</v>
      </c>
      <c r="HF5" s="310">
        <v>0.12</v>
      </c>
      <c r="HG5" s="310">
        <v>0.12</v>
      </c>
      <c r="HH5" s="310">
        <v>0.12</v>
      </c>
      <c r="HI5" s="310">
        <v>0.12</v>
      </c>
      <c r="HJ5" s="310">
        <v>0.12</v>
      </c>
      <c r="HK5" s="310">
        <v>0.12</v>
      </c>
      <c r="HL5" s="310">
        <v>0.11</v>
      </c>
      <c r="HM5" s="310">
        <v>0.11</v>
      </c>
      <c r="HN5" s="310">
        <v>0.1</v>
      </c>
      <c r="HO5" s="310">
        <v>0.1</v>
      </c>
      <c r="HP5" s="310">
        <v>0.1</v>
      </c>
      <c r="HQ5" s="233">
        <v>0.1</v>
      </c>
    </row>
    <row r="6" spans="1:229" ht="15" customHeight="1">
      <c r="A6" s="214" t="s">
        <v>172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1"/>
      <c r="AP6" s="311"/>
      <c r="AQ6" s="311"/>
      <c r="AR6" s="311"/>
      <c r="AS6" s="311"/>
      <c r="AT6" s="311"/>
      <c r="AU6" s="311"/>
      <c r="AV6" s="311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1"/>
      <c r="BM6" s="311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1"/>
      <c r="BY6" s="311"/>
      <c r="BZ6" s="311"/>
      <c r="CA6" s="311"/>
      <c r="CB6" s="311"/>
      <c r="CC6" s="311"/>
      <c r="CD6" s="311"/>
      <c r="CE6" s="311"/>
      <c r="CF6" s="311"/>
      <c r="CG6" s="311"/>
      <c r="CH6" s="311"/>
      <c r="CI6" s="311"/>
      <c r="CJ6" s="311"/>
      <c r="CK6" s="311"/>
      <c r="CL6" s="311"/>
      <c r="CM6" s="311"/>
      <c r="CN6" s="311"/>
      <c r="CO6" s="311"/>
      <c r="CP6" s="311"/>
      <c r="CQ6" s="311"/>
      <c r="CR6" s="311"/>
      <c r="CS6" s="311"/>
      <c r="CT6" s="310">
        <v>9.4800000000000009E-2</v>
      </c>
      <c r="CU6" s="310">
        <v>9.7799999999999998E-2</v>
      </c>
      <c r="CV6" s="310">
        <v>9.35E-2</v>
      </c>
      <c r="CW6" s="310">
        <v>9.5799999999999996E-2</v>
      </c>
      <c r="CX6" s="310">
        <v>0.10279999999999999</v>
      </c>
      <c r="CY6" s="310">
        <v>0.10390000000000001</v>
      </c>
      <c r="CZ6" s="310">
        <v>0.10779999999999999</v>
      </c>
      <c r="DA6" s="310">
        <v>0.12390000000000001</v>
      </c>
      <c r="DB6" s="310">
        <v>0.1241</v>
      </c>
      <c r="DC6" s="310">
        <v>0.12670000000000001</v>
      </c>
      <c r="DD6" s="310">
        <v>0.1244</v>
      </c>
      <c r="DE6" s="310">
        <v>0.12199</v>
      </c>
      <c r="DF6" s="310">
        <v>0.12579000000000001</v>
      </c>
      <c r="DG6" s="310">
        <v>0.13082000000000002</v>
      </c>
      <c r="DH6" s="310">
        <v>0.13183</v>
      </c>
      <c r="DI6" s="310">
        <v>0.1384</v>
      </c>
      <c r="DJ6" s="310">
        <v>0.13570000000000002</v>
      </c>
      <c r="DK6" s="310">
        <v>0.13239999999999999</v>
      </c>
      <c r="DL6" s="310">
        <v>0.13339999999999999</v>
      </c>
      <c r="DM6" s="310">
        <v>0.13739999999999999</v>
      </c>
      <c r="DN6" s="310">
        <v>0.13100000000000001</v>
      </c>
      <c r="DO6" s="310">
        <v>0.1341</v>
      </c>
      <c r="DP6" s="310">
        <v>0.11779999999999999</v>
      </c>
      <c r="DQ6" s="310">
        <v>0.11840000000000001</v>
      </c>
      <c r="DR6" s="310">
        <v>0.11800000000000001</v>
      </c>
      <c r="DS6" s="310">
        <v>0.1142</v>
      </c>
      <c r="DT6" s="310">
        <v>0.1255</v>
      </c>
      <c r="DU6" s="310">
        <v>0.12670000000000001</v>
      </c>
      <c r="DV6" s="310">
        <v>0.1229</v>
      </c>
      <c r="DW6" s="310">
        <v>0.1133</v>
      </c>
      <c r="DX6" s="310">
        <v>0.1091</v>
      </c>
      <c r="DY6" s="310">
        <v>0.13689999999999999</v>
      </c>
      <c r="DZ6" s="310">
        <v>0.15869999999999998</v>
      </c>
      <c r="EA6" s="310">
        <v>0.15509999999999999</v>
      </c>
      <c r="EB6" s="310">
        <v>0.15960000000000002</v>
      </c>
      <c r="EC6" s="310">
        <v>0.15509999999999999</v>
      </c>
      <c r="ED6" s="310">
        <v>0.1454</v>
      </c>
      <c r="EE6" s="310">
        <v>0.14849999999999999</v>
      </c>
      <c r="EF6" s="310">
        <v>0.1497</v>
      </c>
      <c r="EG6" s="310">
        <v>0.14990000000000001</v>
      </c>
      <c r="EH6" s="310">
        <v>0.14699999999999999</v>
      </c>
      <c r="EI6" s="310">
        <v>0.13100000000000001</v>
      </c>
      <c r="EJ6" s="310">
        <v>0.12269999999999999</v>
      </c>
      <c r="EK6" s="310">
        <v>0.1217</v>
      </c>
      <c r="EL6" s="310">
        <v>0.12050000000000001</v>
      </c>
      <c r="EM6" s="310">
        <v>0.12050000000000001</v>
      </c>
      <c r="EN6" s="310">
        <v>0.11960000000000001</v>
      </c>
      <c r="EO6" s="310">
        <v>0.1166</v>
      </c>
      <c r="EP6" s="310">
        <v>0.1076</v>
      </c>
      <c r="EQ6" s="310">
        <v>0.10980000000000001</v>
      </c>
      <c r="ER6" s="310">
        <v>0.1066</v>
      </c>
      <c r="ES6" s="310">
        <v>9.9499999999999991E-2</v>
      </c>
      <c r="ET6" s="310">
        <v>9.9600000000000008E-2</v>
      </c>
      <c r="EU6" s="310">
        <v>0.10050000000000001</v>
      </c>
      <c r="EV6" s="310">
        <v>9.7599999999999992E-2</v>
      </c>
      <c r="EW6" s="310">
        <v>9.9900000000000003E-2</v>
      </c>
      <c r="EX6" s="310">
        <v>0.10039996462494083</v>
      </c>
      <c r="EY6" s="310">
        <v>0.10039999999999999</v>
      </c>
      <c r="EZ6" s="310">
        <v>0.1018</v>
      </c>
      <c r="FA6" s="310">
        <v>0.10800000000000001</v>
      </c>
      <c r="FB6" s="310">
        <v>0.11120320850040809</v>
      </c>
      <c r="FC6" s="28">
        <v>0.1101</v>
      </c>
      <c r="FD6" s="28">
        <v>0.1094</v>
      </c>
      <c r="FE6" s="28">
        <v>0.11019999999999999</v>
      </c>
      <c r="FF6" s="28">
        <v>0.1103</v>
      </c>
      <c r="FG6" s="310">
        <v>0.11130000000000001</v>
      </c>
      <c r="FH6" s="310">
        <v>0.1099</v>
      </c>
      <c r="FI6" s="310">
        <v>0.1126012674430359</v>
      </c>
      <c r="FJ6" s="310">
        <v>0.11119999999999999</v>
      </c>
      <c r="FK6" s="310">
        <v>0.11064393423142832</v>
      </c>
      <c r="FL6" s="310">
        <v>0.11200810519915644</v>
      </c>
      <c r="FM6" s="310">
        <v>0.11019156654702048</v>
      </c>
      <c r="FN6" s="310">
        <v>0.10858213967164311</v>
      </c>
      <c r="FO6" s="28">
        <v>0.10950667764785241</v>
      </c>
      <c r="FP6" s="28">
        <v>0.10175598952373024</v>
      </c>
      <c r="FQ6" s="28">
        <v>9.8692556253068803E-2</v>
      </c>
      <c r="FR6" s="28">
        <v>8.9320650494937204E-2</v>
      </c>
      <c r="FS6" s="28">
        <v>8.9544414350355289E-2</v>
      </c>
      <c r="FT6" s="28">
        <v>8.8548521800368082E-2</v>
      </c>
      <c r="FU6" s="28">
        <v>8.7312482927924956E-2</v>
      </c>
      <c r="FV6" s="28">
        <v>8.2151625462051528E-2</v>
      </c>
      <c r="FW6" s="28">
        <v>7.6655274594852774E-2</v>
      </c>
      <c r="FX6" s="28">
        <v>7.1704660942070647E-2</v>
      </c>
      <c r="FY6" s="28">
        <v>5.6461143815762699E-2</v>
      </c>
      <c r="FZ6" s="28">
        <v>6.2787936492099863E-2</v>
      </c>
      <c r="GA6" s="28">
        <v>6.2503526010591198E-2</v>
      </c>
      <c r="GB6" s="28">
        <v>6.06117223192114E-2</v>
      </c>
      <c r="GC6" s="28">
        <v>6.050100195322905E-2</v>
      </c>
      <c r="GD6" s="28">
        <v>6.0454590648071641E-2</v>
      </c>
      <c r="GE6" s="28">
        <v>6.0395596527805379E-2</v>
      </c>
      <c r="GF6" s="28">
        <v>6.0398996629510766E-2</v>
      </c>
      <c r="GG6" s="28">
        <v>6.0146512426955602E-2</v>
      </c>
      <c r="GH6" s="28">
        <v>5.9986771327913961E-2</v>
      </c>
      <c r="GI6" s="28">
        <v>6.0716080456909266E-2</v>
      </c>
      <c r="GJ6" s="28">
        <v>6.0750191082197133E-2</v>
      </c>
      <c r="GK6" s="28">
        <v>6.1646431568460482E-2</v>
      </c>
      <c r="GL6" s="28">
        <v>6.1089278586699901E-2</v>
      </c>
      <c r="GM6" s="28">
        <v>6.5362855406809972E-2</v>
      </c>
      <c r="GN6" s="28">
        <v>7.3584644600760571E-2</v>
      </c>
      <c r="GO6" s="28">
        <v>8.7775147066433842E-2</v>
      </c>
      <c r="GP6" s="28">
        <v>9.0438168249696499E-2</v>
      </c>
      <c r="GQ6" s="28">
        <v>9.5088060793285578E-2</v>
      </c>
      <c r="GR6" s="28">
        <v>0.10119357185430188</v>
      </c>
      <c r="GS6" s="28">
        <v>0.10053382283229957</v>
      </c>
      <c r="GT6" s="28">
        <v>0.11460420191596153</v>
      </c>
      <c r="GU6" s="28">
        <v>0.12400249719760675</v>
      </c>
      <c r="GV6" s="28">
        <v>0.12564712913035994</v>
      </c>
      <c r="GW6" s="28">
        <v>0.1295818139147191</v>
      </c>
      <c r="GX6" s="28">
        <v>0.12966743708515208</v>
      </c>
      <c r="GY6" s="28">
        <v>0.12995500079997593</v>
      </c>
      <c r="GZ6" s="28">
        <v>0.13108685537410678</v>
      </c>
      <c r="HA6" s="28">
        <v>0.12906952022402224</v>
      </c>
      <c r="HB6" s="28">
        <v>0.12960660607273872</v>
      </c>
      <c r="HC6" s="28">
        <v>0.12933152023686512</v>
      </c>
      <c r="HD6" s="28">
        <v>0.12965317384087327</v>
      </c>
      <c r="HE6" s="28">
        <v>0.1302115818898561</v>
      </c>
      <c r="HF6" s="28">
        <v>0.13025680941600723</v>
      </c>
      <c r="HG6" s="28">
        <v>0.13095912982879679</v>
      </c>
      <c r="HH6" s="341">
        <v>0.13144927550656499</v>
      </c>
      <c r="HI6" s="341">
        <v>0.130517338028104</v>
      </c>
      <c r="HJ6" s="342">
        <v>0.130338586517254</v>
      </c>
      <c r="HK6" s="355">
        <v>0.13042478861245399</v>
      </c>
      <c r="HL6" s="355">
        <v>0.12602587880808599</v>
      </c>
      <c r="HM6" s="355">
        <v>0.12</v>
      </c>
      <c r="HN6" s="355">
        <v>0.116138250823779</v>
      </c>
      <c r="HO6" s="424">
        <v>0.10976692468370999</v>
      </c>
      <c r="HP6" s="424">
        <v>0.11006735786355901</v>
      </c>
      <c r="HQ6" s="233">
        <v>0.11044170318105601</v>
      </c>
    </row>
    <row r="7" spans="1:229" ht="15" customHeight="1">
      <c r="A7" s="214" t="s">
        <v>173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  <c r="CS7" s="311"/>
      <c r="CT7" s="310">
        <v>8.5800000000000001E-2</v>
      </c>
      <c r="CU7" s="310">
        <v>8.5199999999999998E-2</v>
      </c>
      <c r="CV7" s="310">
        <v>8.199999999999999E-2</v>
      </c>
      <c r="CW7" s="310">
        <v>8.2400000000000001E-2</v>
      </c>
      <c r="CX7" s="310">
        <v>9.3000000000000013E-2</v>
      </c>
      <c r="CY7" s="310">
        <v>9.1300000000000006E-2</v>
      </c>
      <c r="CZ7" s="310">
        <v>0.11349999999999999</v>
      </c>
      <c r="DA7" s="310">
        <v>0.1255</v>
      </c>
      <c r="DB7" s="310">
        <v>0.1241</v>
      </c>
      <c r="DC7" s="310">
        <v>0.12859999999999999</v>
      </c>
      <c r="DD7" s="310">
        <v>0.12179999999999999</v>
      </c>
      <c r="DE7" s="310">
        <v>0.12039999999999999</v>
      </c>
      <c r="DF7" s="310">
        <v>0.14699999999999999</v>
      </c>
      <c r="DG7" s="310">
        <v>0.12939999999999999</v>
      </c>
      <c r="DH7" s="310">
        <v>0.12990000000000002</v>
      </c>
      <c r="DI7" s="310">
        <v>0.1452</v>
      </c>
      <c r="DJ7" s="310">
        <v>0.14510000000000001</v>
      </c>
      <c r="DK7" s="310">
        <v>0.1368</v>
      </c>
      <c r="DL7" s="310">
        <v>0.13730000000000001</v>
      </c>
      <c r="DM7" s="310">
        <v>0.13589999999999999</v>
      </c>
      <c r="DN7" s="310">
        <v>0.1192</v>
      </c>
      <c r="DO7" s="310">
        <v>0.13880000000000001</v>
      </c>
      <c r="DP7" s="310">
        <v>0.13</v>
      </c>
      <c r="DQ7" s="310">
        <v>0.13</v>
      </c>
      <c r="DR7" s="310">
        <v>0.13</v>
      </c>
      <c r="DS7" s="192">
        <v>0.1263</v>
      </c>
      <c r="DT7" s="192">
        <v>0.13339999999999999</v>
      </c>
      <c r="DU7" s="310">
        <v>0.13980000000000001</v>
      </c>
      <c r="DV7" s="310">
        <v>0.105</v>
      </c>
      <c r="DW7" s="310">
        <v>0.1188</v>
      </c>
      <c r="DX7" s="310">
        <v>0.11230000000000001</v>
      </c>
      <c r="DY7" s="310">
        <v>0.15529999999999999</v>
      </c>
      <c r="DZ7" s="310">
        <v>0.1598</v>
      </c>
      <c r="EA7" s="310">
        <v>0.1467</v>
      </c>
      <c r="EB7" s="310">
        <v>0.155</v>
      </c>
      <c r="EC7" s="310">
        <v>0.14810000000000001</v>
      </c>
      <c r="ED7" s="310">
        <v>0.1573</v>
      </c>
      <c r="EE7" s="310">
        <v>0.15179999999999999</v>
      </c>
      <c r="EF7" s="310">
        <v>0.14080000000000001</v>
      </c>
      <c r="EG7" s="310">
        <v>0.14550000000000002</v>
      </c>
      <c r="EH7" s="310">
        <v>0.14000000000000001</v>
      </c>
      <c r="EI7" s="310">
        <v>0.13500000000000001</v>
      </c>
      <c r="EJ7" s="310">
        <v>0.12</v>
      </c>
      <c r="EK7" s="310">
        <v>0.12770000000000001</v>
      </c>
      <c r="EL7" s="310">
        <v>0.1245</v>
      </c>
      <c r="EM7" s="310">
        <v>0.128</v>
      </c>
      <c r="EN7" s="310">
        <v>0.12330000000000001</v>
      </c>
      <c r="EO7" s="310">
        <v>0.1222</v>
      </c>
      <c r="EP7" s="310">
        <v>0.1144</v>
      </c>
      <c r="EQ7" s="310">
        <v>0.1106</v>
      </c>
      <c r="ER7" s="310">
        <v>9.820000000000001E-2</v>
      </c>
      <c r="ES7" s="310">
        <v>9.5700000000000007E-2</v>
      </c>
      <c r="ET7" s="310">
        <v>9.8100000000000007E-2</v>
      </c>
      <c r="EU7" s="310">
        <v>0.10970000000000001</v>
      </c>
      <c r="EV7" s="310">
        <v>0.1007</v>
      </c>
      <c r="EW7" s="310">
        <v>0.1014</v>
      </c>
      <c r="EX7" s="310">
        <v>0.10097796981038742</v>
      </c>
      <c r="EY7" s="310">
        <v>0.1051</v>
      </c>
      <c r="EZ7" s="310">
        <v>0.1079</v>
      </c>
      <c r="FA7" s="310">
        <v>0.11130000000000001</v>
      </c>
      <c r="FB7" s="310">
        <v>0.10003376737414107</v>
      </c>
      <c r="FC7" s="310">
        <v>0.1081</v>
      </c>
      <c r="FD7" s="310">
        <v>0.10310000000000001</v>
      </c>
      <c r="FE7" s="310">
        <v>0.1125</v>
      </c>
      <c r="FF7" s="310">
        <v>0.11199999999999999</v>
      </c>
      <c r="FG7" s="310">
        <v>0.1115</v>
      </c>
      <c r="FH7" s="310">
        <v>0.107</v>
      </c>
      <c r="FI7" s="310">
        <v>0.11375891121192482</v>
      </c>
      <c r="FJ7" s="310">
        <v>0.11939999999999999</v>
      </c>
      <c r="FK7" s="310">
        <v>0.10803274083636975</v>
      </c>
      <c r="FL7" s="310">
        <v>0.1212607549955091</v>
      </c>
      <c r="FM7" s="310">
        <v>0.11602145238980512</v>
      </c>
      <c r="FN7" s="310">
        <v>0.12111111111111111</v>
      </c>
      <c r="FO7" s="28">
        <v>0.11914566967388948</v>
      </c>
      <c r="FP7" s="28">
        <v>0.11476154315378008</v>
      </c>
      <c r="FQ7" s="28">
        <v>0.11819725635006799</v>
      </c>
      <c r="FR7" s="28">
        <v>9.9685948837008626E-2</v>
      </c>
      <c r="FS7" s="28">
        <v>0.1007776961366785</v>
      </c>
      <c r="FT7" s="28">
        <v>0.102980353558626</v>
      </c>
      <c r="FU7" s="28">
        <v>9.5811428023136053E-2</v>
      </c>
      <c r="FV7" s="28">
        <v>9.0207945076217447E-2</v>
      </c>
      <c r="FW7" s="28">
        <v>8.2714603820793556E-2</v>
      </c>
      <c r="FX7" s="28">
        <v>6.8856304985337249E-2</v>
      </c>
      <c r="FY7" s="28">
        <v>6.1084507042253523E-2</v>
      </c>
      <c r="FZ7" s="28">
        <v>6.9569447980201274E-2</v>
      </c>
      <c r="GA7" s="28">
        <v>6.6458522080983087E-2</v>
      </c>
      <c r="GB7" s="28">
        <v>6.4487446341497182E-2</v>
      </c>
      <c r="GC7" s="28">
        <v>6.4826546003016586E-2</v>
      </c>
      <c r="GD7" s="28">
        <v>6.5896081562461614E-2</v>
      </c>
      <c r="GE7" s="28">
        <v>6.7021389465239417E-2</v>
      </c>
      <c r="GF7" s="28">
        <v>6.3127835983270125E-2</v>
      </c>
      <c r="GG7" s="28">
        <v>6.1062687803093298E-2</v>
      </c>
      <c r="GH7" s="28">
        <v>6.6085742304204345E-2</v>
      </c>
      <c r="GI7" s="28">
        <v>6.0919762000686682E-2</v>
      </c>
      <c r="GJ7" s="28">
        <v>6.7112564057253937E-2</v>
      </c>
      <c r="GK7" s="28">
        <v>6.8006610118445748E-2</v>
      </c>
      <c r="GL7" s="28">
        <v>6.178589285014114E-2</v>
      </c>
      <c r="GM7" s="28">
        <v>6.5618941514787935E-2</v>
      </c>
      <c r="GN7" s="28">
        <v>7.2885853802415329E-2</v>
      </c>
      <c r="GO7" s="28">
        <v>8.3548488895137746E-2</v>
      </c>
      <c r="GP7" s="28">
        <v>9.1159245761369037E-2</v>
      </c>
      <c r="GQ7" s="28">
        <v>9.6397316427941568E-2</v>
      </c>
      <c r="GR7" s="28">
        <v>0.10351524262823217</v>
      </c>
      <c r="GS7" s="28">
        <v>0.10038850667745852</v>
      </c>
      <c r="GT7" s="28">
        <v>0.11551162690921572</v>
      </c>
      <c r="GU7" s="28">
        <v>0.12698045133109334</v>
      </c>
      <c r="GV7" s="28">
        <v>0.13030140656396516</v>
      </c>
      <c r="GW7" s="28">
        <v>0.13302834100625344</v>
      </c>
      <c r="GX7" s="28">
        <v>0.12840110488433243</v>
      </c>
      <c r="GY7" s="28">
        <v>0.12957816377171216</v>
      </c>
      <c r="GZ7" s="28">
        <v>0.13445811226231333</v>
      </c>
      <c r="HA7" s="28">
        <v>0.12708267025177472</v>
      </c>
      <c r="HB7" s="28">
        <v>0.12846735146455049</v>
      </c>
      <c r="HC7" s="28">
        <v>0.12858277930970291</v>
      </c>
      <c r="HD7" s="28">
        <v>0.12871890520192095</v>
      </c>
      <c r="HE7" s="28">
        <v>0.13110908959597628</v>
      </c>
      <c r="HF7" s="28">
        <v>0.13233868986612851</v>
      </c>
      <c r="HG7" s="28">
        <v>0.13424764899252278</v>
      </c>
      <c r="HH7" s="342">
        <v>0.13110227140431399</v>
      </c>
      <c r="HI7" s="342">
        <v>0.13093035112805401</v>
      </c>
      <c r="HJ7" s="342">
        <v>0.134327326450322</v>
      </c>
      <c r="HK7" s="356">
        <v>0.134414101583191</v>
      </c>
      <c r="HL7" s="356">
        <v>0.124499093460501</v>
      </c>
      <c r="HM7" s="356">
        <v>0.12</v>
      </c>
      <c r="HN7" s="355">
        <v>0.117939620501343</v>
      </c>
      <c r="HO7" s="424">
        <v>0.11033320711104801</v>
      </c>
      <c r="HP7" s="424">
        <v>0.111209301841802</v>
      </c>
      <c r="HQ7" s="233">
        <v>0.113113893764826</v>
      </c>
    </row>
    <row r="8" spans="1:229" ht="15" customHeight="1">
      <c r="A8" s="214" t="s">
        <v>174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  <c r="BA8" s="311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0">
        <v>0.105</v>
      </c>
      <c r="CU8" s="310">
        <v>0.10529999999999999</v>
      </c>
      <c r="CV8" s="310">
        <v>0.10640000000000001</v>
      </c>
      <c r="CW8" s="310">
        <v>0.105</v>
      </c>
      <c r="CX8" s="310">
        <v>0.10800000000000001</v>
      </c>
      <c r="CY8" s="310">
        <v>0.1051</v>
      </c>
      <c r="CZ8" s="310">
        <v>0.10580000000000001</v>
      </c>
      <c r="DA8" s="310">
        <v>0.1202</v>
      </c>
      <c r="DB8" s="310">
        <v>0.11960000000000001</v>
      </c>
      <c r="DC8" s="310">
        <v>0.12029999999999999</v>
      </c>
      <c r="DD8" s="310">
        <v>0.1207</v>
      </c>
      <c r="DE8" s="310">
        <v>0.1202</v>
      </c>
      <c r="DF8" s="310">
        <v>0.12590000000000001</v>
      </c>
      <c r="DG8" s="310">
        <v>0.1308</v>
      </c>
      <c r="DH8" s="310">
        <v>0.13009999999999999</v>
      </c>
      <c r="DI8" s="310">
        <v>0.13009999999999999</v>
      </c>
      <c r="DJ8" s="310">
        <v>0.13</v>
      </c>
      <c r="DK8" s="310">
        <v>0.13070000000000001</v>
      </c>
      <c r="DL8" s="310">
        <v>0.1323</v>
      </c>
      <c r="DM8" s="310">
        <v>0.13059999999999999</v>
      </c>
      <c r="DN8" s="310">
        <v>0.13119999999999998</v>
      </c>
      <c r="DO8" s="310">
        <v>0.13339999999999999</v>
      </c>
      <c r="DP8" s="310">
        <v>0.13220000000000001</v>
      </c>
      <c r="DQ8" s="310">
        <v>0.13339999999999999</v>
      </c>
      <c r="DR8" s="310">
        <v>0.1293</v>
      </c>
      <c r="DS8" s="310">
        <v>0.12939999999999999</v>
      </c>
      <c r="DT8" s="310">
        <v>0.13109999999999999</v>
      </c>
      <c r="DU8" s="310">
        <v>0.127</v>
      </c>
      <c r="DV8" s="310">
        <v>0.1176</v>
      </c>
      <c r="DW8" s="310">
        <v>0.1103</v>
      </c>
      <c r="DX8" s="310">
        <v>0.1085</v>
      </c>
      <c r="DY8" s="310">
        <v>0.13800000000000001</v>
      </c>
      <c r="DZ8" s="310">
        <v>0.1552</v>
      </c>
      <c r="EA8" s="310">
        <v>0.1585</v>
      </c>
      <c r="EB8" s="310">
        <v>0.15560000000000002</v>
      </c>
      <c r="EC8" s="310">
        <v>0.15570000000000001</v>
      </c>
      <c r="ED8" s="310">
        <v>0.1484</v>
      </c>
      <c r="EE8" s="310">
        <v>0.14369999999999999</v>
      </c>
      <c r="EF8" s="310">
        <v>0.14330000000000001</v>
      </c>
      <c r="EG8" s="310">
        <v>0.14400000000000002</v>
      </c>
      <c r="EH8" s="310">
        <v>0.14499999999999999</v>
      </c>
      <c r="EI8" s="310">
        <v>0.13</v>
      </c>
      <c r="EJ8" s="310">
        <v>0.11779999999999999</v>
      </c>
      <c r="EK8" s="310">
        <v>0.1201</v>
      </c>
      <c r="EL8" s="310">
        <v>0.12303867403314918</v>
      </c>
      <c r="EM8" s="310">
        <v>0.12230000000000001</v>
      </c>
      <c r="EN8" s="310">
        <v>0.12140000000000001</v>
      </c>
      <c r="EO8" s="310">
        <v>0.1158</v>
      </c>
      <c r="EP8" s="310">
        <v>0.1106</v>
      </c>
      <c r="EQ8" s="310">
        <v>0.1118</v>
      </c>
      <c r="ER8" s="310">
        <v>0.10679999999999999</v>
      </c>
      <c r="ES8" s="28">
        <v>0.1002</v>
      </c>
      <c r="ET8" s="28">
        <v>9.9499999999999991E-2</v>
      </c>
      <c r="EU8" s="28">
        <v>0.1002</v>
      </c>
      <c r="EV8" s="310">
        <v>0.10039999999999999</v>
      </c>
      <c r="EW8" s="310">
        <v>0.1</v>
      </c>
      <c r="EX8" s="310">
        <v>0.10076060406251244</v>
      </c>
      <c r="EY8" s="310">
        <v>9.9700000000000011E-2</v>
      </c>
      <c r="EZ8" s="310">
        <v>0.10199999999999999</v>
      </c>
      <c r="FA8" s="310">
        <v>0.10539999999999999</v>
      </c>
      <c r="FB8" s="310">
        <v>0.11160305539755239</v>
      </c>
      <c r="FC8" s="310">
        <v>0.1114</v>
      </c>
      <c r="FD8" s="310">
        <v>0.1109</v>
      </c>
      <c r="FE8" s="310">
        <v>0.1106</v>
      </c>
      <c r="FF8" s="310">
        <v>0.11019999999999999</v>
      </c>
      <c r="FG8" s="310">
        <v>0.11109999999999999</v>
      </c>
      <c r="FH8" s="310">
        <v>0.10970000000000001</v>
      </c>
      <c r="FI8" s="310">
        <v>0.11096007637488499</v>
      </c>
      <c r="FJ8" s="310">
        <v>0.111</v>
      </c>
      <c r="FK8" s="310">
        <v>0.1109987540215131</v>
      </c>
      <c r="FL8" s="310">
        <v>0.11132581925189397</v>
      </c>
      <c r="FM8" s="310">
        <v>0.10915288067229953</v>
      </c>
      <c r="FN8" s="310">
        <v>0.10633386169924516</v>
      </c>
      <c r="FO8" s="28">
        <v>0.11</v>
      </c>
      <c r="FP8" s="28">
        <v>9.9206489873458703E-2</v>
      </c>
      <c r="FQ8" s="28">
        <v>9.7143006601642892E-2</v>
      </c>
      <c r="FR8" s="28">
        <v>8.9161692919003721E-2</v>
      </c>
      <c r="FS8" s="28">
        <v>8.8796367724952627E-2</v>
      </c>
      <c r="FT8" s="28">
        <v>8.8284497288187241E-2</v>
      </c>
      <c r="FU8" s="28">
        <v>8.665932544172758E-2</v>
      </c>
      <c r="FV8" s="28">
        <v>8.7013999782512758E-2</v>
      </c>
      <c r="FW8" s="28">
        <v>7.8759725854732551E-2</v>
      </c>
      <c r="FX8" s="28">
        <v>6.9890261241427151E-2</v>
      </c>
      <c r="FY8" s="28">
        <v>5.4060638735777322E-2</v>
      </c>
      <c r="FZ8" s="28">
        <v>6.0225823175024361E-2</v>
      </c>
      <c r="GA8" s="28">
        <v>0.06</v>
      </c>
      <c r="GB8" s="28">
        <v>0.06</v>
      </c>
      <c r="GC8" s="28">
        <v>0.06</v>
      </c>
      <c r="GD8" s="28">
        <v>0.06</v>
      </c>
      <c r="GE8" s="28">
        <v>0.06</v>
      </c>
      <c r="GF8" s="28">
        <v>0.06</v>
      </c>
      <c r="GG8" s="28">
        <v>0.06</v>
      </c>
      <c r="GH8" s="28">
        <v>0.06</v>
      </c>
      <c r="GI8" s="28">
        <v>6.0810695403820815E-2</v>
      </c>
      <c r="GJ8" s="28">
        <v>6.0724296302697774E-2</v>
      </c>
      <c r="GK8" s="28">
        <v>6.1904431684943931E-2</v>
      </c>
      <c r="GL8" s="28">
        <v>6.1035788198500703E-2</v>
      </c>
      <c r="GM8" s="28">
        <v>6.5856464889340063E-2</v>
      </c>
      <c r="GN8" s="28">
        <v>6.6053046703550194E-2</v>
      </c>
      <c r="GO8" s="28">
        <v>0.09</v>
      </c>
      <c r="GP8" s="28">
        <v>0.09</v>
      </c>
      <c r="GQ8" s="28">
        <v>9.5966790224781967E-2</v>
      </c>
      <c r="GR8" s="28">
        <v>0.1</v>
      </c>
      <c r="GS8" s="28">
        <v>0.1</v>
      </c>
      <c r="GT8" s="28">
        <v>0.10782657124696883</v>
      </c>
      <c r="GU8" s="28">
        <v>0.12</v>
      </c>
      <c r="GV8" s="28">
        <v>0.12</v>
      </c>
      <c r="GW8" s="28">
        <v>0.12725487188112708</v>
      </c>
      <c r="GX8" s="28">
        <v>0.13</v>
      </c>
      <c r="GY8" s="28">
        <v>0.13</v>
      </c>
      <c r="GZ8" s="28">
        <v>0.13</v>
      </c>
      <c r="HA8" s="28">
        <v>0.13</v>
      </c>
      <c r="HB8" s="28">
        <v>0.13006176824667606</v>
      </c>
      <c r="HC8" s="28">
        <v>0.13</v>
      </c>
      <c r="HD8" s="28">
        <v>0.13062574574088651</v>
      </c>
      <c r="HE8" s="28">
        <v>0.13</v>
      </c>
      <c r="HF8" s="28">
        <v>0.13</v>
      </c>
      <c r="HG8" s="28">
        <v>0.13</v>
      </c>
      <c r="HH8" s="343">
        <v>0.13</v>
      </c>
      <c r="HI8" s="343">
        <v>0.13</v>
      </c>
      <c r="HJ8" s="343">
        <v>0.13</v>
      </c>
      <c r="HK8" s="355">
        <v>0.13</v>
      </c>
      <c r="HL8" s="355">
        <v>0.128631248402334</v>
      </c>
      <c r="HM8" s="355">
        <v>0.12</v>
      </c>
      <c r="HN8" s="355">
        <v>0.11479199371392999</v>
      </c>
      <c r="HO8" s="424">
        <v>0.11</v>
      </c>
      <c r="HP8" s="424">
        <v>0.11</v>
      </c>
      <c r="HQ8" s="233">
        <v>0.11</v>
      </c>
    </row>
    <row r="9" spans="1:229" ht="15" customHeight="1">
      <c r="A9" s="214" t="s">
        <v>175</v>
      </c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>
        <v>6.4000000000000001E-2</v>
      </c>
      <c r="U9" s="312">
        <v>6.4000000000000001E-2</v>
      </c>
      <c r="V9" s="312">
        <v>6.4000000000000001E-2</v>
      </c>
      <c r="W9" s="312">
        <v>7.400000000000001E-2</v>
      </c>
      <c r="X9" s="312">
        <v>8.4000000000000005E-2</v>
      </c>
      <c r="Y9" s="312">
        <v>8.4000000000000005E-2</v>
      </c>
      <c r="Z9" s="312">
        <v>8.4000000000000005E-2</v>
      </c>
      <c r="AA9" s="312">
        <v>8.4000000000000005E-2</v>
      </c>
      <c r="AB9" s="312">
        <v>9.7500000000000003E-2</v>
      </c>
      <c r="AC9" s="312">
        <v>9.7500000000000003E-2</v>
      </c>
      <c r="AD9" s="312">
        <v>9.7500000000000003E-2</v>
      </c>
      <c r="AE9" s="312">
        <v>9.7500000000000003E-2</v>
      </c>
      <c r="AF9" s="312">
        <v>9.7500000000000003E-2</v>
      </c>
      <c r="AG9" s="312">
        <v>9.7500000000000003E-2</v>
      </c>
      <c r="AH9" s="312">
        <v>0.10249999999999999</v>
      </c>
      <c r="AI9" s="312">
        <v>0.10249999999999999</v>
      </c>
      <c r="AJ9" s="312">
        <v>9.7500000000000003E-2</v>
      </c>
      <c r="AK9" s="312">
        <v>9.7500000000000003E-2</v>
      </c>
      <c r="AL9" s="312">
        <v>9.7500000000000003E-2</v>
      </c>
      <c r="AM9" s="312">
        <v>9.7500000000000003E-2</v>
      </c>
      <c r="AN9" s="312">
        <v>0.14000000000000001</v>
      </c>
      <c r="AO9" s="312">
        <v>0.14000000000000001</v>
      </c>
      <c r="AP9" s="312">
        <v>0.1275</v>
      </c>
      <c r="AQ9" s="312">
        <v>0.115</v>
      </c>
      <c r="AR9" s="312">
        <v>0.115</v>
      </c>
      <c r="AS9" s="312">
        <v>0.115</v>
      </c>
      <c r="AT9" s="312">
        <v>0.1</v>
      </c>
      <c r="AU9" s="312">
        <v>0.1</v>
      </c>
      <c r="AV9" s="312">
        <v>0.1</v>
      </c>
      <c r="AW9" s="312">
        <v>0.1</v>
      </c>
      <c r="AX9" s="312">
        <v>0.1</v>
      </c>
      <c r="AY9" s="312">
        <v>0.1</v>
      </c>
      <c r="AZ9" s="312">
        <v>0.1</v>
      </c>
      <c r="BA9" s="312">
        <v>0.1</v>
      </c>
      <c r="BB9" s="312">
        <v>0.11</v>
      </c>
      <c r="BC9" s="312">
        <v>0.11</v>
      </c>
      <c r="BD9" s="312">
        <v>0.11</v>
      </c>
      <c r="BE9" s="312">
        <v>0.11</v>
      </c>
      <c r="BF9" s="312">
        <v>0.11</v>
      </c>
      <c r="BG9" s="312">
        <v>0.11</v>
      </c>
      <c r="BH9" s="312">
        <v>0.11</v>
      </c>
      <c r="BI9" s="312">
        <v>0.11</v>
      </c>
      <c r="BJ9" s="312">
        <v>0.11</v>
      </c>
      <c r="BK9" s="312">
        <v>0.11</v>
      </c>
      <c r="BL9" s="312">
        <v>0.11</v>
      </c>
      <c r="BM9" s="312">
        <v>0.115</v>
      </c>
      <c r="BN9" s="312">
        <v>0.115</v>
      </c>
      <c r="BO9" s="312">
        <v>0.115</v>
      </c>
      <c r="BP9" s="312">
        <v>0.115</v>
      </c>
      <c r="BQ9" s="312">
        <v>0.11749999999999999</v>
      </c>
      <c r="BR9" s="312">
        <v>0.11749999999999999</v>
      </c>
      <c r="BS9" s="312">
        <v>0.1225</v>
      </c>
      <c r="BT9" s="312">
        <v>0.1225</v>
      </c>
      <c r="BU9" s="312">
        <v>0.1225</v>
      </c>
      <c r="BV9" s="312">
        <v>0.1225</v>
      </c>
      <c r="BW9" s="312">
        <v>0.1225</v>
      </c>
      <c r="BX9" s="312">
        <v>0.1275</v>
      </c>
      <c r="BY9" s="312">
        <v>0.13250000000000001</v>
      </c>
      <c r="BZ9" s="312">
        <v>0.13250000000000001</v>
      </c>
      <c r="CA9" s="312">
        <v>0.13250000000000001</v>
      </c>
      <c r="CB9" s="312">
        <v>0.13250000000000001</v>
      </c>
      <c r="CC9" s="312">
        <v>0.13250000000000001</v>
      </c>
      <c r="CD9" s="312">
        <v>0.13250000000000001</v>
      </c>
      <c r="CE9" s="312">
        <v>0.13250000000000001</v>
      </c>
      <c r="CF9" s="312">
        <v>0.13250000000000001</v>
      </c>
      <c r="CG9" s="312">
        <v>0.13250000000000001</v>
      </c>
      <c r="CH9" s="312">
        <v>0.125</v>
      </c>
      <c r="CI9" s="312">
        <v>0.125</v>
      </c>
      <c r="CJ9" s="312">
        <v>0.125</v>
      </c>
      <c r="CK9" s="312">
        <v>0.115</v>
      </c>
      <c r="CL9" s="312">
        <v>0.115</v>
      </c>
      <c r="CM9" s="312">
        <v>0.105</v>
      </c>
      <c r="CN9" s="312">
        <v>0.105</v>
      </c>
      <c r="CO9" s="312">
        <v>0.105</v>
      </c>
      <c r="CP9" s="312">
        <v>0.105</v>
      </c>
      <c r="CQ9" s="312">
        <v>0.105</v>
      </c>
      <c r="CR9" s="312">
        <v>0.105</v>
      </c>
      <c r="CS9" s="312">
        <v>0.105</v>
      </c>
      <c r="CT9" s="312">
        <v>0.105</v>
      </c>
      <c r="CU9" s="312">
        <v>0.105</v>
      </c>
      <c r="CV9" s="312">
        <v>0.105</v>
      </c>
      <c r="CW9" s="312">
        <v>0.105</v>
      </c>
      <c r="CX9" s="312">
        <v>0.105</v>
      </c>
      <c r="CY9" s="312">
        <v>0.105</v>
      </c>
      <c r="CZ9" s="312">
        <v>0.12</v>
      </c>
      <c r="DA9" s="312">
        <v>0.12</v>
      </c>
      <c r="DB9" s="312">
        <v>0.12</v>
      </c>
      <c r="DC9" s="312">
        <v>0.12</v>
      </c>
      <c r="DD9" s="312">
        <v>0.12</v>
      </c>
      <c r="DE9" s="312">
        <v>0.12</v>
      </c>
      <c r="DF9" s="310">
        <v>0.13</v>
      </c>
      <c r="DG9" s="310">
        <v>0.13</v>
      </c>
      <c r="DH9" s="310">
        <v>0.13</v>
      </c>
      <c r="DI9" s="310">
        <v>0.13</v>
      </c>
      <c r="DJ9" s="310">
        <v>0.13</v>
      </c>
      <c r="DK9" s="310">
        <v>0.13</v>
      </c>
      <c r="DL9" s="310">
        <v>0.13</v>
      </c>
      <c r="DM9" s="310">
        <v>0.13</v>
      </c>
      <c r="DN9" s="310">
        <v>0.13</v>
      </c>
      <c r="DO9" s="310">
        <v>0.13</v>
      </c>
      <c r="DP9" s="310">
        <v>0.13</v>
      </c>
      <c r="DQ9" s="310">
        <v>0.13</v>
      </c>
      <c r="DR9" s="310">
        <v>0.12</v>
      </c>
      <c r="DS9" s="310">
        <v>0.12</v>
      </c>
      <c r="DT9" s="310">
        <v>0.12</v>
      </c>
      <c r="DU9" s="310">
        <v>0.12</v>
      </c>
      <c r="DV9" s="310">
        <v>0.105</v>
      </c>
      <c r="DW9" s="310">
        <v>0.105</v>
      </c>
      <c r="DX9" s="310">
        <v>0.105</v>
      </c>
      <c r="DY9" s="310">
        <v>0.15</v>
      </c>
      <c r="DZ9" s="310">
        <v>0.15</v>
      </c>
      <c r="EA9" s="310">
        <v>0.15</v>
      </c>
      <c r="EB9" s="310">
        <v>0.15</v>
      </c>
      <c r="EC9" s="310">
        <v>0.14000000000000001</v>
      </c>
      <c r="ED9" s="310">
        <v>0.14000000000000001</v>
      </c>
      <c r="EE9" s="310">
        <v>0.14000000000000001</v>
      </c>
      <c r="EF9" s="310">
        <v>0.14000000000000001</v>
      </c>
      <c r="EG9" s="310">
        <v>0.14000000000000001</v>
      </c>
      <c r="EH9" s="310">
        <v>0.14000000000000001</v>
      </c>
      <c r="EI9" s="310">
        <v>0.12</v>
      </c>
      <c r="EJ9" s="310">
        <v>0.12</v>
      </c>
      <c r="EK9" s="310">
        <v>0.12</v>
      </c>
      <c r="EL9" s="310">
        <v>0.12</v>
      </c>
      <c r="EM9" s="310">
        <v>0.12</v>
      </c>
      <c r="EN9" s="310">
        <v>0.12</v>
      </c>
      <c r="EO9" s="310">
        <v>0.11</v>
      </c>
      <c r="EP9" s="310">
        <v>0.11</v>
      </c>
      <c r="EQ9" s="310">
        <v>0.11</v>
      </c>
      <c r="ER9" s="310">
        <v>0.1</v>
      </c>
      <c r="ES9" s="28">
        <v>0.1</v>
      </c>
      <c r="ET9" s="28">
        <v>0.1</v>
      </c>
      <c r="EU9" s="28">
        <v>0.1</v>
      </c>
      <c r="EV9" s="28">
        <v>0.1</v>
      </c>
      <c r="EW9" s="28">
        <v>0.1</v>
      </c>
      <c r="EX9" s="28">
        <v>0.1</v>
      </c>
      <c r="EY9" s="310">
        <v>0.1</v>
      </c>
      <c r="EZ9" s="310">
        <v>0.11</v>
      </c>
      <c r="FA9" s="310">
        <v>0.11</v>
      </c>
      <c r="FB9" s="310">
        <v>0.11</v>
      </c>
      <c r="FC9" s="310">
        <v>0.11</v>
      </c>
      <c r="FD9" s="310">
        <v>0.11</v>
      </c>
      <c r="FE9" s="310">
        <v>0.11</v>
      </c>
      <c r="FF9" s="310">
        <v>0.11</v>
      </c>
      <c r="FG9" s="310">
        <v>0.11</v>
      </c>
      <c r="FH9" s="310">
        <v>0.11</v>
      </c>
      <c r="FI9" s="310">
        <v>0.11</v>
      </c>
      <c r="FJ9" s="310">
        <v>0.11</v>
      </c>
      <c r="FK9" s="310">
        <v>0.11</v>
      </c>
      <c r="FL9" s="310">
        <v>0.11</v>
      </c>
      <c r="FM9" s="310">
        <v>0.11</v>
      </c>
      <c r="FN9" s="310">
        <v>0.11</v>
      </c>
      <c r="FO9" s="28">
        <v>0.11</v>
      </c>
      <c r="FP9" s="28">
        <v>0.1</v>
      </c>
      <c r="FQ9" s="28">
        <v>0.09</v>
      </c>
      <c r="FR9" s="28">
        <v>0.09</v>
      </c>
      <c r="FS9" s="28">
        <v>0.09</v>
      </c>
      <c r="FT9" s="28">
        <v>0.09</v>
      </c>
      <c r="FU9" s="28">
        <v>0.09</v>
      </c>
      <c r="FV9" s="28">
        <v>0.08</v>
      </c>
      <c r="FW9" s="28">
        <v>0.08</v>
      </c>
      <c r="FX9" s="28">
        <v>0.06</v>
      </c>
      <c r="FY9" s="28">
        <v>0.06</v>
      </c>
      <c r="FZ9" s="28">
        <v>0.06</v>
      </c>
      <c r="GA9" s="28">
        <v>0.06</v>
      </c>
      <c r="GB9" s="28">
        <v>0.06</v>
      </c>
      <c r="GC9" s="28">
        <v>0.06</v>
      </c>
      <c r="GD9" s="28">
        <v>0.06</v>
      </c>
      <c r="GE9" s="28">
        <v>0.06</v>
      </c>
      <c r="GF9" s="28">
        <v>0.06</v>
      </c>
      <c r="GG9" s="28">
        <v>0.06</v>
      </c>
      <c r="GH9" s="28">
        <v>0.06</v>
      </c>
      <c r="GI9" s="28">
        <v>0.06</v>
      </c>
      <c r="GJ9" s="28">
        <v>0.06</v>
      </c>
      <c r="GK9" s="28">
        <v>0.06</v>
      </c>
      <c r="GL9" s="28">
        <v>6.5000000000000002E-2</v>
      </c>
      <c r="GM9" s="28">
        <v>6.5000000000000002E-2</v>
      </c>
      <c r="GN9" s="28">
        <v>0.09</v>
      </c>
      <c r="GO9" s="28">
        <v>0.09</v>
      </c>
      <c r="GP9" s="28">
        <v>0.09</v>
      </c>
      <c r="GQ9" s="28">
        <v>0.1</v>
      </c>
      <c r="GR9" s="28">
        <v>0.1</v>
      </c>
      <c r="GS9" s="28">
        <v>0.1</v>
      </c>
      <c r="GT9" s="28">
        <v>0.12</v>
      </c>
      <c r="GU9" s="28">
        <v>0.12</v>
      </c>
      <c r="GV9" s="28">
        <v>0.12</v>
      </c>
      <c r="GW9" s="28">
        <v>0.13</v>
      </c>
      <c r="GX9" s="28">
        <v>0.13</v>
      </c>
      <c r="GY9" s="28">
        <v>0.13</v>
      </c>
      <c r="GZ9" s="28">
        <v>0.13</v>
      </c>
      <c r="HA9" s="28">
        <v>0.13</v>
      </c>
      <c r="HB9" s="28">
        <v>0.13</v>
      </c>
      <c r="HC9" s="28">
        <v>0.13</v>
      </c>
      <c r="HD9" s="28">
        <v>0.13</v>
      </c>
      <c r="HE9" s="28">
        <v>0.13</v>
      </c>
      <c r="HF9" s="28">
        <v>0.13</v>
      </c>
      <c r="HG9" s="28">
        <v>0.13</v>
      </c>
      <c r="HH9" s="28">
        <v>0.13</v>
      </c>
      <c r="HI9" s="28">
        <v>0.13</v>
      </c>
      <c r="HJ9" s="28">
        <v>0.13</v>
      </c>
      <c r="HK9" s="355">
        <v>0.13</v>
      </c>
      <c r="HL9" s="355">
        <v>0.12</v>
      </c>
      <c r="HM9" s="355">
        <v>0.12</v>
      </c>
      <c r="HN9" s="355">
        <v>0.11</v>
      </c>
      <c r="HO9" s="424">
        <v>0.11</v>
      </c>
      <c r="HP9" s="424">
        <v>0.11</v>
      </c>
      <c r="HQ9" s="233">
        <v>0.11</v>
      </c>
    </row>
    <row r="10" spans="1:229" ht="15" customHeight="1">
      <c r="A10" s="11" t="s">
        <v>176</v>
      </c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  <c r="BF10" s="313"/>
      <c r="BG10" s="313"/>
      <c r="BH10" s="313"/>
      <c r="BI10" s="313"/>
      <c r="BJ10" s="313"/>
      <c r="BK10" s="313"/>
      <c r="BL10" s="313"/>
      <c r="BM10" s="313"/>
      <c r="BN10" s="313"/>
      <c r="BO10" s="313"/>
      <c r="BP10" s="313"/>
      <c r="BQ10" s="313"/>
      <c r="BR10" s="313"/>
      <c r="BS10" s="313"/>
      <c r="BT10" s="313"/>
      <c r="BU10" s="313"/>
      <c r="BV10" s="313"/>
      <c r="BW10" s="313"/>
      <c r="BX10" s="313"/>
      <c r="BY10" s="313"/>
      <c r="BZ10" s="313"/>
      <c r="CA10" s="313"/>
      <c r="CB10" s="313"/>
      <c r="CC10" s="313"/>
      <c r="CD10" s="313"/>
      <c r="CE10" s="313"/>
      <c r="CF10" s="313"/>
      <c r="CG10" s="313"/>
      <c r="CH10" s="313"/>
      <c r="CI10" s="313"/>
      <c r="CJ10" s="313"/>
      <c r="CK10" s="313"/>
      <c r="CL10" s="313"/>
      <c r="CM10" s="313"/>
      <c r="CN10" s="313"/>
      <c r="CO10" s="313"/>
      <c r="CP10" s="313"/>
      <c r="CQ10" s="313"/>
      <c r="CR10" s="313"/>
      <c r="CS10" s="313"/>
      <c r="CT10" s="312"/>
      <c r="CU10" s="312"/>
      <c r="CV10" s="312"/>
      <c r="CW10" s="312"/>
      <c r="CX10" s="312"/>
      <c r="CY10" s="312"/>
      <c r="CZ10" s="312"/>
      <c r="DA10" s="312"/>
      <c r="DB10" s="312"/>
      <c r="DC10" s="312"/>
      <c r="DD10" s="312"/>
      <c r="DE10" s="312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310"/>
      <c r="DY10" s="310"/>
      <c r="DZ10" s="310"/>
      <c r="EA10" s="310"/>
      <c r="EB10" s="310"/>
      <c r="EC10" s="310"/>
      <c r="ED10" s="310"/>
      <c r="EE10" s="310"/>
      <c r="EF10" s="310"/>
      <c r="EG10" s="310"/>
      <c r="EH10" s="310"/>
      <c r="EI10" s="310"/>
      <c r="EJ10" s="310"/>
      <c r="EK10" s="310"/>
      <c r="EL10" s="310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K10"/>
      <c r="HL10"/>
      <c r="HM10"/>
      <c r="HN10"/>
    </row>
    <row r="11" spans="1:229" ht="15" customHeight="1">
      <c r="A11" s="525" t="s">
        <v>177</v>
      </c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  <c r="CF11" s="309"/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10">
        <v>0.17</v>
      </c>
      <c r="CU11" s="310">
        <v>0.16399999999999998</v>
      </c>
      <c r="CV11" s="310">
        <v>0.17800000000000002</v>
      </c>
      <c r="CW11" s="310">
        <v>0.17600000000000002</v>
      </c>
      <c r="CX11" s="310">
        <v>0.17199999999999999</v>
      </c>
      <c r="CY11" s="310">
        <v>0.17300000000000001</v>
      </c>
      <c r="CZ11" s="310">
        <v>0.17499999999999999</v>
      </c>
      <c r="DA11" s="310">
        <v>0.1763704197040894</v>
      </c>
      <c r="DB11" s="310">
        <v>0.16266361866593207</v>
      </c>
      <c r="DC11" s="310">
        <v>0.16917403821711788</v>
      </c>
      <c r="DD11" s="310">
        <v>0.17103386605863713</v>
      </c>
      <c r="DE11" s="310">
        <v>0.16898918211348682</v>
      </c>
      <c r="DF11" s="310">
        <v>0.1687036274237575</v>
      </c>
      <c r="DG11" s="310">
        <v>0.17999006910249321</v>
      </c>
      <c r="DH11" s="310">
        <v>0.1757369384902735</v>
      </c>
      <c r="DI11" s="310">
        <v>0.18600000000000003</v>
      </c>
      <c r="DJ11" s="310">
        <v>0.184</v>
      </c>
      <c r="DK11" s="310">
        <v>0.182</v>
      </c>
      <c r="DL11" s="310">
        <v>0.18403214466823614</v>
      </c>
      <c r="DM11" s="310">
        <v>0.19130335658420169</v>
      </c>
      <c r="DN11" s="310">
        <v>0.17640297187037732</v>
      </c>
      <c r="DO11" s="310">
        <v>0.18608623499002566</v>
      </c>
      <c r="DP11" s="310">
        <v>0.18464480186440835</v>
      </c>
      <c r="DQ11" s="310">
        <v>0.18334516752900551</v>
      </c>
      <c r="DR11" s="310">
        <v>0.190536866085599</v>
      </c>
      <c r="DS11" s="310">
        <v>0.19059818824589872</v>
      </c>
      <c r="DT11" s="310">
        <v>0.17888251412070683</v>
      </c>
      <c r="DU11" s="310">
        <v>0.17452547839929719</v>
      </c>
      <c r="DV11" s="310">
        <v>0.17184166905458129</v>
      </c>
      <c r="DW11" s="310">
        <v>0.16880182208695607</v>
      </c>
      <c r="DX11" s="310">
        <v>0.172720292650312</v>
      </c>
      <c r="DY11" s="310">
        <v>0.18404599225446991</v>
      </c>
      <c r="DZ11" s="310">
        <v>0.19399999999999998</v>
      </c>
      <c r="EA11" s="310">
        <v>0.19712931321637644</v>
      </c>
      <c r="EB11" s="310">
        <v>0.19730341539886539</v>
      </c>
      <c r="EC11" s="310">
        <v>0.19114413063363603</v>
      </c>
      <c r="ED11" s="310">
        <v>0.19583686207827786</v>
      </c>
      <c r="EE11" s="310">
        <v>0.19141050220680417</v>
      </c>
      <c r="EF11" s="310">
        <v>0.19346563247674495</v>
      </c>
      <c r="EG11" s="310">
        <v>0.19441735979349561</v>
      </c>
      <c r="EH11" s="310">
        <v>0.19800000000000001</v>
      </c>
      <c r="EI11" s="310">
        <v>0.19899999999999998</v>
      </c>
      <c r="EJ11" s="310">
        <v>0.19697326824689135</v>
      </c>
      <c r="EK11" s="310">
        <v>0.19777663995321582</v>
      </c>
      <c r="EL11" s="310">
        <v>0.19735597470192817</v>
      </c>
      <c r="EM11" s="310">
        <v>0.19706733944112961</v>
      </c>
      <c r="EN11" s="310">
        <v>0.19413139844121197</v>
      </c>
      <c r="EO11" s="310">
        <v>0.18649930791578742</v>
      </c>
      <c r="EP11" s="310">
        <v>0.19225069245456047</v>
      </c>
      <c r="EQ11" s="310">
        <v>0.18942324253903048</v>
      </c>
      <c r="ER11" s="310">
        <v>0.18904731561477958</v>
      </c>
      <c r="ES11" s="310">
        <v>0.19089999999999999</v>
      </c>
      <c r="ET11" s="310">
        <v>0.185</v>
      </c>
      <c r="EU11" s="310">
        <v>0.17739999999999997</v>
      </c>
      <c r="EV11" s="310">
        <v>0.17635857473206748</v>
      </c>
      <c r="EW11" s="310">
        <v>0.17999806462636644</v>
      </c>
      <c r="EX11" s="310">
        <v>0.17600000000000002</v>
      </c>
      <c r="EY11" s="310">
        <v>0.17530066793800633</v>
      </c>
      <c r="EZ11" s="310">
        <v>0.16988692330621688</v>
      </c>
      <c r="FA11" s="310">
        <v>0.16699999999999998</v>
      </c>
      <c r="FB11" s="310">
        <v>0.17100000000000001</v>
      </c>
      <c r="FC11" s="310">
        <v>0.17010808942074193</v>
      </c>
      <c r="FD11" s="310">
        <v>0.17066568928765602</v>
      </c>
      <c r="FE11" s="310">
        <v>0.17280520897011301</v>
      </c>
      <c r="FF11" s="310">
        <v>0.17100000000000001</v>
      </c>
      <c r="FG11" s="310">
        <v>0.16879999999999998</v>
      </c>
      <c r="FH11" s="310">
        <v>0.16969403321993962</v>
      </c>
      <c r="FI11" s="310">
        <v>0.16897533779012999</v>
      </c>
      <c r="FJ11" s="310">
        <v>0.16678708082430119</v>
      </c>
      <c r="FK11" s="310">
        <v>0.16685835885023209</v>
      </c>
      <c r="FL11" s="310">
        <v>0.16810765883603834</v>
      </c>
      <c r="FM11" s="310">
        <v>0.16581647173394709</v>
      </c>
      <c r="FN11" s="310">
        <v>0.16812325244365361</v>
      </c>
      <c r="FO11" s="310">
        <v>0.16647337796537445</v>
      </c>
      <c r="FP11" s="310">
        <v>0.16409794635298991</v>
      </c>
      <c r="FQ11" s="310">
        <v>0.16458646173187902</v>
      </c>
      <c r="FR11" s="310">
        <v>0.16220668067995259</v>
      </c>
      <c r="FS11" s="310">
        <v>0.16062419710182596</v>
      </c>
      <c r="FT11" s="310">
        <v>0.15285319139043277</v>
      </c>
      <c r="FU11" s="310">
        <v>0.15981080199756106</v>
      </c>
      <c r="FV11" s="310">
        <v>0.16193087007873083</v>
      </c>
      <c r="FW11" s="310">
        <v>0.15709532404818899</v>
      </c>
      <c r="FX11" s="310">
        <v>0.15534351173279068</v>
      </c>
      <c r="FY11" s="310">
        <v>0.14365900843535345</v>
      </c>
      <c r="FZ11" s="310">
        <v>0.152</v>
      </c>
      <c r="GA11" s="310">
        <v>0.15184842524449488</v>
      </c>
      <c r="GB11" s="310">
        <v>0.13357981422153109</v>
      </c>
      <c r="GC11" s="310">
        <v>0.11926263821119569</v>
      </c>
      <c r="GD11" s="310">
        <v>0.11527216885079823</v>
      </c>
      <c r="GE11" s="310">
        <v>0.12080978490082771</v>
      </c>
      <c r="GF11" s="310">
        <v>0.12764932890234676</v>
      </c>
      <c r="GG11" s="310">
        <v>0.1338739969297422</v>
      </c>
      <c r="GH11" s="310">
        <v>0.136613264743534</v>
      </c>
      <c r="GI11" s="310">
        <v>0.13795858926855714</v>
      </c>
      <c r="GJ11" s="310">
        <v>0.13832057490312075</v>
      </c>
      <c r="GK11" s="310">
        <v>0.13172840510112502</v>
      </c>
      <c r="GL11" s="310">
        <v>0.14085229308343497</v>
      </c>
      <c r="GM11" s="310">
        <v>0.14140847056320813</v>
      </c>
      <c r="GN11" s="310">
        <v>0.14339280936950968</v>
      </c>
      <c r="GO11" s="310">
        <v>0.14253925761541564</v>
      </c>
      <c r="GP11" s="310">
        <v>0.1384640973604894</v>
      </c>
      <c r="GQ11" s="310">
        <v>0.14234609708550944</v>
      </c>
      <c r="GR11" s="310">
        <v>0.13987626577736034</v>
      </c>
      <c r="GS11" s="310">
        <v>0.14360346865001833</v>
      </c>
      <c r="GT11" s="310">
        <v>0.14418208490617704</v>
      </c>
      <c r="GU11" s="310">
        <v>0.148342597537093</v>
      </c>
      <c r="GV11" s="310">
        <v>0.14912831250836744</v>
      </c>
      <c r="GW11" s="310">
        <v>0.15174079310796473</v>
      </c>
      <c r="GX11" s="310">
        <v>0.15901863200861399</v>
      </c>
      <c r="GY11" s="310">
        <v>0.1576111359709477</v>
      </c>
      <c r="GZ11" s="310">
        <v>0.16294098800703063</v>
      </c>
      <c r="HA11" s="310">
        <v>0.1643</v>
      </c>
      <c r="HB11" s="310">
        <v>0.16307053224074952</v>
      </c>
      <c r="HC11" s="310">
        <v>0.16326653497228463</v>
      </c>
      <c r="HD11" s="310">
        <v>0.16106794660805229</v>
      </c>
      <c r="HE11" s="310">
        <f t="shared" ref="HE11:HJ11" si="0">HE13</f>
        <v>0.16309415134655211</v>
      </c>
      <c r="HF11" s="310">
        <f t="shared" si="0"/>
        <v>0.16521158764991256</v>
      </c>
      <c r="HG11" s="310">
        <f t="shared" si="0"/>
        <v>0.16269853171147053</v>
      </c>
      <c r="HH11" s="310">
        <f t="shared" si="0"/>
        <v>0.16032085768485399</v>
      </c>
      <c r="HI11" s="310">
        <f t="shared" si="0"/>
        <v>0.159724991664209</v>
      </c>
      <c r="HJ11" s="310">
        <f t="shared" si="0"/>
        <v>0.16739254855931299</v>
      </c>
      <c r="HK11" s="310">
        <v>0.167257114845456</v>
      </c>
      <c r="HL11" s="310">
        <v>0.167622639747767</v>
      </c>
      <c r="HM11" s="310">
        <v>0.16656735920322599</v>
      </c>
      <c r="HN11" s="310">
        <v>0.16193217936548199</v>
      </c>
      <c r="HO11" s="28">
        <v>0.15999180704991101</v>
      </c>
      <c r="HP11" s="28">
        <v>0.15911292976713401</v>
      </c>
      <c r="HQ11" s="233">
        <v>0.16492922614185701</v>
      </c>
    </row>
    <row r="12" spans="1:229" ht="15" customHeight="1">
      <c r="A12" s="525"/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309"/>
      <c r="CR12" s="309"/>
      <c r="CS12" s="309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>
        <v>0.129</v>
      </c>
      <c r="DS12" s="310">
        <v>0.127</v>
      </c>
      <c r="DT12" s="310">
        <v>0.12349056331175945</v>
      </c>
      <c r="DU12" s="310">
        <v>0.12023897103596035</v>
      </c>
      <c r="DV12" s="310">
        <v>0.11832354523297761</v>
      </c>
      <c r="DW12" s="310">
        <v>0.12801627827064416</v>
      </c>
      <c r="DX12" s="310">
        <v>0.12849548426222385</v>
      </c>
      <c r="DY12" s="310">
        <v>0.12340142665889749</v>
      </c>
      <c r="DZ12" s="310">
        <v>0.13371914966982129</v>
      </c>
      <c r="EA12" s="310">
        <v>0.13481105605393073</v>
      </c>
      <c r="EB12" s="310">
        <v>0.13341835101561803</v>
      </c>
      <c r="EC12" s="310">
        <v>0.12431644676203604</v>
      </c>
      <c r="ED12" s="310">
        <v>0.13657268152694743</v>
      </c>
      <c r="EE12" s="310">
        <v>0.13219266027950227</v>
      </c>
      <c r="EF12" s="310">
        <v>0.13283919554278328</v>
      </c>
      <c r="EG12" s="310">
        <v>0.12681842245046879</v>
      </c>
      <c r="EH12" s="310">
        <v>0.13212157018466208</v>
      </c>
      <c r="EI12" s="310">
        <v>0.12509465338381029</v>
      </c>
      <c r="EJ12" s="310">
        <v>0.12568935708806314</v>
      </c>
      <c r="EK12" s="310">
        <v>0.12288329900133745</v>
      </c>
      <c r="EL12" s="310">
        <v>0.12401107830000001</v>
      </c>
      <c r="EM12" s="310">
        <v>0.12965909438188514</v>
      </c>
      <c r="EN12" s="310">
        <v>0.12255749346482199</v>
      </c>
      <c r="EO12" s="310">
        <v>0.129659094381885</v>
      </c>
      <c r="EP12" s="310">
        <v>0.123883091820831</v>
      </c>
      <c r="EQ12" s="310">
        <v>0.11929932224716254</v>
      </c>
      <c r="ER12" s="310">
        <v>0.11423812958453686</v>
      </c>
      <c r="ES12" s="310">
        <v>0.11468842053448</v>
      </c>
      <c r="ET12" s="310">
        <v>0.119329601836194</v>
      </c>
      <c r="EU12" s="310">
        <v>0.10829130176021153</v>
      </c>
      <c r="EV12" s="310">
        <v>0.10680814515098133</v>
      </c>
      <c r="EW12" s="310">
        <v>0.12101719568406517</v>
      </c>
      <c r="EX12" s="310">
        <v>0.114</v>
      </c>
      <c r="EY12" s="310">
        <v>0.11708786150071168</v>
      </c>
      <c r="EZ12" s="310">
        <v>0.11637162709146626</v>
      </c>
      <c r="FA12" s="310">
        <v>0.11199999999999999</v>
      </c>
      <c r="FB12" s="310">
        <v>0.106</v>
      </c>
      <c r="FC12" s="310">
        <v>0.10603894214102093</v>
      </c>
      <c r="FD12" s="310">
        <v>0.12707194494493701</v>
      </c>
      <c r="FE12" s="310">
        <v>0.11078072693222202</v>
      </c>
      <c r="FF12" s="310">
        <v>9.4E-2</v>
      </c>
      <c r="FG12" s="310">
        <v>0.10574890332205256</v>
      </c>
      <c r="FH12" s="310">
        <v>0.10332360224390585</v>
      </c>
      <c r="FI12" s="310">
        <v>0.11033416996864817</v>
      </c>
      <c r="FJ12" s="310">
        <v>0.11034100922319666</v>
      </c>
      <c r="FK12" s="310">
        <v>0.11131975920130657</v>
      </c>
      <c r="FL12" s="310">
        <v>0.10950652245260736</v>
      </c>
      <c r="FM12" s="310">
        <v>0.10545271427293045</v>
      </c>
      <c r="FN12" s="310">
        <v>0.1059476030675557</v>
      </c>
      <c r="FO12" s="310">
        <v>9.8109801670732383E-2</v>
      </c>
      <c r="FP12" s="310">
        <v>0.1112986370650806</v>
      </c>
      <c r="FQ12" s="310">
        <v>0.10937460931725999</v>
      </c>
      <c r="FR12" s="310">
        <v>0.10728377281218608</v>
      </c>
      <c r="FS12" s="310">
        <v>0.10029931159000936</v>
      </c>
      <c r="FT12" s="310">
        <v>0.10531098239667498</v>
      </c>
      <c r="FU12" s="310">
        <v>0.10425937157096177</v>
      </c>
      <c r="FV12" s="310">
        <v>9.953231988585004E-2</v>
      </c>
      <c r="FW12" s="310">
        <v>0.1042112497561781</v>
      </c>
      <c r="FX12" s="310">
        <v>0.10159678825543265</v>
      </c>
      <c r="FY12" s="310">
        <v>8.3617912585665102E-2</v>
      </c>
      <c r="FZ12" s="310">
        <v>7.9000000000000001E-2</v>
      </c>
      <c r="GA12" s="310">
        <v>7.130609243710781E-2</v>
      </c>
      <c r="GB12" s="310">
        <v>6.8939208358318377E-2</v>
      </c>
      <c r="GC12" s="310">
        <v>5.9086629651508911E-2</v>
      </c>
      <c r="GD12" s="310">
        <v>6.4894555741433393E-2</v>
      </c>
      <c r="GE12" s="310">
        <v>6.0525126915708681E-2</v>
      </c>
      <c r="GF12" s="310">
        <v>6.7062955427943313E-2</v>
      </c>
      <c r="GG12" s="310">
        <v>7.554676016888652E-2</v>
      </c>
      <c r="GH12" s="310">
        <v>6.7448019342426155E-2</v>
      </c>
      <c r="GI12" s="310">
        <v>6.7401210465271366E-2</v>
      </c>
      <c r="GJ12" s="310">
        <v>5.399909411663726E-2</v>
      </c>
      <c r="GK12" s="310">
        <v>5.7579074472316208E-2</v>
      </c>
      <c r="GL12" s="310">
        <v>7.2539206949983046E-2</v>
      </c>
      <c r="GM12" s="310">
        <v>6.4731240717449165E-2</v>
      </c>
      <c r="GN12" s="310">
        <v>6.7214850494218686E-2</v>
      </c>
      <c r="GO12" s="310">
        <v>7.8541339067334362E-2</v>
      </c>
      <c r="GP12" s="310">
        <v>7.6453067544972567E-2</v>
      </c>
      <c r="GQ12" s="310">
        <v>7.4984028913507014E-2</v>
      </c>
      <c r="GR12" s="310">
        <v>8.2745353110602868E-2</v>
      </c>
      <c r="GS12" s="310">
        <v>9.1849069194508359E-2</v>
      </c>
      <c r="GT12" s="310">
        <v>8.8478397402919545E-2</v>
      </c>
      <c r="GU12" s="310">
        <v>0.11398883282633199</v>
      </c>
      <c r="GV12" s="310">
        <v>0.11054370710501592</v>
      </c>
      <c r="GW12" s="310">
        <v>0.10927301200532888</v>
      </c>
      <c r="GX12" s="310">
        <v>0.10640726281833707</v>
      </c>
      <c r="GY12" s="310">
        <v>0.10829471273418037</v>
      </c>
      <c r="GZ12" s="310">
        <v>0.1050977762515802</v>
      </c>
      <c r="HA12" s="310">
        <v>0.10816209112047304</v>
      </c>
      <c r="HB12" s="310">
        <v>0.11187007024529416</v>
      </c>
      <c r="HC12" s="310">
        <v>0.10909112367922325</v>
      </c>
      <c r="HD12" s="310">
        <v>0.10973786410375055</v>
      </c>
      <c r="HE12" s="310">
        <f>HE15</f>
        <v>0.11069191122523817</v>
      </c>
      <c r="HF12" s="310">
        <f t="shared" ref="HF12" si="1">HF15</f>
        <v>0.10991886981323316</v>
      </c>
      <c r="HG12" s="310">
        <f>HG15</f>
        <v>0.11916007261954473</v>
      </c>
      <c r="HH12" s="310">
        <f>HH15</f>
        <v>0.116181808976197</v>
      </c>
      <c r="HI12" s="310">
        <f>HI15</f>
        <v>0.11635116652819701</v>
      </c>
      <c r="HJ12" s="310">
        <f>HJ15</f>
        <v>0.114478584662337</v>
      </c>
      <c r="HK12" s="310">
        <v>0.1140825663613</v>
      </c>
      <c r="HL12" s="310">
        <v>0.118500583523729</v>
      </c>
      <c r="HM12" s="310">
        <v>0.11389252555859899</v>
      </c>
      <c r="HN12" s="310">
        <v>0.114388036029501</v>
      </c>
      <c r="HO12" s="28">
        <v>0.11621981113587</v>
      </c>
      <c r="HP12" s="28">
        <v>0.112946183837541</v>
      </c>
      <c r="HQ12" s="233">
        <v>0.11497535949716001</v>
      </c>
    </row>
    <row r="13" spans="1:229" ht="15" customHeight="1">
      <c r="A13" s="214" t="s">
        <v>178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0">
        <v>0.17</v>
      </c>
      <c r="CU13" s="312">
        <v>0.16399999999999998</v>
      </c>
      <c r="CV13" s="310">
        <v>0.17800000000000002</v>
      </c>
      <c r="CW13" s="310">
        <v>0.17600000000000002</v>
      </c>
      <c r="CX13" s="310">
        <v>0.17199999999999999</v>
      </c>
      <c r="CY13" s="310">
        <v>0.17300000000000001</v>
      </c>
      <c r="CZ13" s="310">
        <v>0.17499999999999999</v>
      </c>
      <c r="DA13" s="310">
        <v>0.1763704197040894</v>
      </c>
      <c r="DB13" s="310">
        <v>0.16266361866593207</v>
      </c>
      <c r="DC13" s="310">
        <v>0.16917403821711788</v>
      </c>
      <c r="DD13" s="310">
        <v>0.17103386605863713</v>
      </c>
      <c r="DE13" s="310">
        <v>0.16898918211348682</v>
      </c>
      <c r="DF13" s="310">
        <v>0.1687036274237575</v>
      </c>
      <c r="DG13" s="310">
        <v>0.17999006910249321</v>
      </c>
      <c r="DH13" s="310">
        <v>0.1757369384902735</v>
      </c>
      <c r="DI13" s="310">
        <v>0.18600000000000003</v>
      </c>
      <c r="DJ13" s="310">
        <v>0.184</v>
      </c>
      <c r="DK13" s="310">
        <v>0.182</v>
      </c>
      <c r="DL13" s="310">
        <v>0.18403214466823614</v>
      </c>
      <c r="DM13" s="310">
        <v>0.19130335658420169</v>
      </c>
      <c r="DN13" s="310">
        <v>0.17640297187037732</v>
      </c>
      <c r="DO13" s="310">
        <v>0.18608623499002566</v>
      </c>
      <c r="DP13" s="310">
        <v>0.18464480186440835</v>
      </c>
      <c r="DQ13" s="310">
        <v>0.18334516752900551</v>
      </c>
      <c r="DR13" s="310">
        <v>0.190536866085599</v>
      </c>
      <c r="DS13" s="310">
        <v>0.19059818824589872</v>
      </c>
      <c r="DT13" s="310">
        <v>0.17888251412070683</v>
      </c>
      <c r="DU13" s="310">
        <v>0.17452547839929719</v>
      </c>
      <c r="DV13" s="310">
        <v>0.17184166905458129</v>
      </c>
      <c r="DW13" s="310">
        <v>0.16880182208695607</v>
      </c>
      <c r="DX13" s="310">
        <v>0.172720292650312</v>
      </c>
      <c r="DY13" s="310">
        <v>0.18404599225446991</v>
      </c>
      <c r="DZ13" s="310">
        <v>0.19399999999999998</v>
      </c>
      <c r="EA13" s="310">
        <v>0.19712931321637644</v>
      </c>
      <c r="EB13" s="310">
        <v>0.19730341539886539</v>
      </c>
      <c r="EC13" s="310">
        <v>0.19114413063363603</v>
      </c>
      <c r="ED13" s="310">
        <v>0.19583686207827786</v>
      </c>
      <c r="EE13" s="310">
        <v>0.19141050220680417</v>
      </c>
      <c r="EF13" s="310">
        <v>0.19346563247674495</v>
      </c>
      <c r="EG13" s="310">
        <v>0.19441735979349561</v>
      </c>
      <c r="EH13" s="310">
        <v>0.19800000000000001</v>
      </c>
      <c r="EI13" s="310">
        <v>0.19899999999999998</v>
      </c>
      <c r="EJ13" s="310">
        <v>0.19697326824689135</v>
      </c>
      <c r="EK13" s="310">
        <v>0.19777663995321582</v>
      </c>
      <c r="EL13" s="310">
        <v>0.19735597470192817</v>
      </c>
      <c r="EM13" s="310">
        <v>0.19706733944112961</v>
      </c>
      <c r="EN13" s="310">
        <v>0.19413139844121197</v>
      </c>
      <c r="EO13" s="310">
        <v>0.18649930791578742</v>
      </c>
      <c r="EP13" s="310">
        <v>0.19225069245456047</v>
      </c>
      <c r="EQ13" s="310">
        <v>0.18942324253903048</v>
      </c>
      <c r="ER13" s="310">
        <v>0.18904731561477958</v>
      </c>
      <c r="ES13" s="28">
        <v>0.19089999999999999</v>
      </c>
      <c r="ET13" s="28">
        <v>0.185</v>
      </c>
      <c r="EU13" s="28">
        <v>0.17739999999999997</v>
      </c>
      <c r="EV13" s="310">
        <v>0.17635857473206748</v>
      </c>
      <c r="EW13" s="310">
        <v>0.17999806462636644</v>
      </c>
      <c r="EX13" s="310">
        <v>0.17600000000000002</v>
      </c>
      <c r="EY13" s="310">
        <v>0.17530066793800633</v>
      </c>
      <c r="EZ13" s="310">
        <v>0.16988692330621688</v>
      </c>
      <c r="FA13" s="310">
        <v>0.16699999999999998</v>
      </c>
      <c r="FB13" s="310">
        <v>0.17100000000000001</v>
      </c>
      <c r="FC13" s="310">
        <v>0.17010808942074193</v>
      </c>
      <c r="FD13" s="310">
        <v>0.17066568928765602</v>
      </c>
      <c r="FE13" s="310">
        <v>0.17280520897011301</v>
      </c>
      <c r="FF13" s="310">
        <v>0.17100000000000001</v>
      </c>
      <c r="FG13" s="310">
        <v>0.16879999999999998</v>
      </c>
      <c r="FH13" s="310">
        <v>0.16969403321993962</v>
      </c>
      <c r="FI13" s="310">
        <v>0.16897533779012999</v>
      </c>
      <c r="FJ13" s="310">
        <v>0.16678708082430119</v>
      </c>
      <c r="FK13" s="310">
        <v>0.16685835885023209</v>
      </c>
      <c r="FL13" s="28">
        <v>0.16810765883603834</v>
      </c>
      <c r="FM13" s="28">
        <v>0.16581647173394709</v>
      </c>
      <c r="FN13" s="28">
        <v>0.16812325244365361</v>
      </c>
      <c r="FO13" s="28">
        <v>0.16647337796537445</v>
      </c>
      <c r="FP13" s="28">
        <v>0.16409794635298991</v>
      </c>
      <c r="FQ13" s="28">
        <v>0.16458646173187902</v>
      </c>
      <c r="FR13" s="28">
        <v>0.16220668067995259</v>
      </c>
      <c r="FS13" s="28">
        <v>0.16062419710182596</v>
      </c>
      <c r="FT13" s="28">
        <v>0.15285319139043277</v>
      </c>
      <c r="FU13" s="28">
        <v>0.15981080199756106</v>
      </c>
      <c r="FV13" s="28">
        <v>0.16193087007873083</v>
      </c>
      <c r="FW13" s="28">
        <v>0.15709532404818899</v>
      </c>
      <c r="FX13" s="28">
        <v>0.15534351173279068</v>
      </c>
      <c r="FY13" s="28">
        <v>0.14365900843535345</v>
      </c>
      <c r="FZ13" s="28">
        <v>0.152</v>
      </c>
      <c r="GA13" s="28">
        <v>0.15184842524449488</v>
      </c>
      <c r="GB13" s="28">
        <v>0.13357981422153109</v>
      </c>
      <c r="GC13" s="28">
        <v>0.11926263821119569</v>
      </c>
      <c r="GD13" s="28">
        <v>0.11527216885079823</v>
      </c>
      <c r="GE13" s="28">
        <v>0.12080978490082771</v>
      </c>
      <c r="GF13" s="28">
        <v>0.12764932890234676</v>
      </c>
      <c r="GG13" s="28">
        <v>0.1338739969297422</v>
      </c>
      <c r="GH13" s="28">
        <v>0.136613264743534</v>
      </c>
      <c r="GI13" s="28">
        <v>0.13795858926855714</v>
      </c>
      <c r="GJ13" s="28">
        <v>0.13832057490312075</v>
      </c>
      <c r="GK13" s="28">
        <v>0.13172840510112502</v>
      </c>
      <c r="GL13" s="28">
        <v>0.14085229308343497</v>
      </c>
      <c r="GM13" s="28">
        <v>0.14140847056320813</v>
      </c>
      <c r="GN13" s="28">
        <v>0.14339280936950968</v>
      </c>
      <c r="GO13" s="28">
        <v>0.14253925761541564</v>
      </c>
      <c r="GP13" s="28">
        <v>0.1384640973604894</v>
      </c>
      <c r="GQ13" s="28">
        <v>0.14234609708550944</v>
      </c>
      <c r="GR13" s="28">
        <v>0.13987626577736034</v>
      </c>
      <c r="GS13" s="28">
        <v>0.14360346865001833</v>
      </c>
      <c r="GT13" s="28">
        <v>0.14418208490617704</v>
      </c>
      <c r="GU13" s="28">
        <v>0.148342597537093</v>
      </c>
      <c r="GV13" s="28">
        <v>0.14912831250836744</v>
      </c>
      <c r="GW13" s="28">
        <v>0.15174079310796473</v>
      </c>
      <c r="GX13" s="28">
        <v>0.15901863200861399</v>
      </c>
      <c r="GY13" s="28">
        <v>0.1576111359709477</v>
      </c>
      <c r="GZ13" s="28">
        <v>0.16294098800703063</v>
      </c>
      <c r="HA13" s="28">
        <v>0.1643</v>
      </c>
      <c r="HB13" s="28">
        <v>0.16307053224074952</v>
      </c>
      <c r="HC13" s="28">
        <v>0.16326653497228463</v>
      </c>
      <c r="HD13" s="28">
        <v>0.16106794660805229</v>
      </c>
      <c r="HE13" s="28">
        <v>0.16309415134655211</v>
      </c>
      <c r="HF13" s="28">
        <v>0.16521158764991256</v>
      </c>
      <c r="HG13" s="28">
        <v>0.16269853171147053</v>
      </c>
      <c r="HH13" s="342">
        <v>0.16032085768485399</v>
      </c>
      <c r="HI13" s="342">
        <v>0.159724991664209</v>
      </c>
      <c r="HJ13" s="342">
        <v>0.16739254855931299</v>
      </c>
      <c r="HK13" s="355">
        <v>0.167257114845456</v>
      </c>
      <c r="HL13" s="355">
        <v>0.167622639747767</v>
      </c>
      <c r="HM13" s="355">
        <v>0.16656735920322599</v>
      </c>
      <c r="HN13" s="355">
        <v>0.16193217936548199</v>
      </c>
      <c r="HO13" s="28">
        <v>0.15999180704991101</v>
      </c>
      <c r="HP13" s="28">
        <v>0.15911292976713401</v>
      </c>
      <c r="HQ13" s="233">
        <v>0.16492922614185701</v>
      </c>
    </row>
    <row r="14" spans="1:229" ht="15" customHeight="1">
      <c r="A14" s="214" t="s">
        <v>179</v>
      </c>
      <c r="B14" s="311">
        <v>0.17800000000000002</v>
      </c>
      <c r="C14" s="311">
        <v>0.15359999999999999</v>
      </c>
      <c r="D14" s="311">
        <v>0.1583</v>
      </c>
      <c r="E14" s="311">
        <v>0.16200000000000001</v>
      </c>
      <c r="F14" s="311">
        <v>0.16600000000000001</v>
      </c>
      <c r="G14" s="311">
        <v>0.159</v>
      </c>
      <c r="H14" s="311">
        <v>0.16829999999999998</v>
      </c>
      <c r="I14" s="311">
        <v>0.16300000000000001</v>
      </c>
      <c r="J14" s="311">
        <v>0.15251692534682371</v>
      </c>
      <c r="K14" s="311">
        <v>0.16104867123751496</v>
      </c>
      <c r="L14" s="311">
        <v>0.14400000000000002</v>
      </c>
      <c r="M14" s="311">
        <v>0.155</v>
      </c>
      <c r="N14" s="311">
        <v>0.151</v>
      </c>
      <c r="O14" s="311">
        <v>0.15679999999999999</v>
      </c>
      <c r="P14" s="311">
        <v>0.13200000000000001</v>
      </c>
      <c r="Q14" s="311">
        <v>0.16300000000000001</v>
      </c>
      <c r="R14" s="311">
        <v>0.1411</v>
      </c>
      <c r="S14" s="311">
        <v>0.155</v>
      </c>
      <c r="T14" s="311">
        <v>0.14460000000000001</v>
      </c>
      <c r="U14" s="311">
        <v>0.12</v>
      </c>
      <c r="V14" s="311">
        <v>0.12869999999999998</v>
      </c>
      <c r="W14" s="311">
        <v>0.13800000000000001</v>
      </c>
      <c r="X14" s="311">
        <v>0.13400000000000001</v>
      </c>
      <c r="Y14" s="311">
        <v>0.14199999999999999</v>
      </c>
      <c r="Z14" s="311">
        <v>0.13900000000000001</v>
      </c>
      <c r="AA14" s="311">
        <v>0.16300000000000001</v>
      </c>
      <c r="AB14" s="311">
        <v>0.13800000000000001</v>
      </c>
      <c r="AC14" s="311">
        <v>0.13900000000000001</v>
      </c>
      <c r="AD14" s="311">
        <v>0.17100000000000001</v>
      </c>
      <c r="AE14" s="311">
        <v>0.15</v>
      </c>
      <c r="AF14" s="311">
        <v>0.14400000000000002</v>
      </c>
      <c r="AG14" s="311">
        <v>0.152</v>
      </c>
      <c r="AH14" s="311">
        <v>0.157</v>
      </c>
      <c r="AI14" s="311">
        <v>0.16699999999999998</v>
      </c>
      <c r="AJ14" s="311">
        <v>0.16</v>
      </c>
      <c r="AK14" s="311">
        <v>0.16800000000000001</v>
      </c>
      <c r="AL14" s="311">
        <v>0.17499999999999999</v>
      </c>
      <c r="AM14" s="311">
        <v>0.17</v>
      </c>
      <c r="AN14" s="311">
        <v>0.19399999999999998</v>
      </c>
      <c r="AO14" s="311">
        <v>0.19870000000000002</v>
      </c>
      <c r="AP14" s="311">
        <v>0.17600000000000002</v>
      </c>
      <c r="AQ14" s="311">
        <v>0.16300000000000001</v>
      </c>
      <c r="AR14" s="311">
        <v>0.17639636861129801</v>
      </c>
      <c r="AS14" s="311">
        <v>0.159</v>
      </c>
      <c r="AT14" s="311">
        <v>0.1479127746698006</v>
      </c>
      <c r="AU14" s="311">
        <v>0.15849071927212829</v>
      </c>
      <c r="AV14" s="311">
        <v>0.16399999999999998</v>
      </c>
      <c r="AW14" s="311">
        <v>0.16508022717713974</v>
      </c>
      <c r="AX14" s="311">
        <v>0.15382033795887737</v>
      </c>
      <c r="AY14" s="311">
        <v>0.1494082106832966</v>
      </c>
      <c r="AZ14" s="311">
        <v>0.14934331405420448</v>
      </c>
      <c r="BA14" s="311">
        <v>0.1557305408432943</v>
      </c>
      <c r="BB14" s="311">
        <v>0.14488688781475328</v>
      </c>
      <c r="BC14" s="311">
        <v>0.13991220294298945</v>
      </c>
      <c r="BD14" s="311">
        <v>0.14330068349836367</v>
      </c>
      <c r="BE14" s="311">
        <v>0.13977964901540724</v>
      </c>
      <c r="BF14" s="311">
        <v>0.1406302723733143</v>
      </c>
      <c r="BG14" s="311">
        <v>0.13794813959606397</v>
      </c>
      <c r="BH14" s="311">
        <v>0.12889566356268001</v>
      </c>
      <c r="BI14" s="311">
        <v>0.12635069649464264</v>
      </c>
      <c r="BJ14" s="311">
        <v>0.12460552377049693</v>
      </c>
      <c r="BK14" s="311">
        <v>0.12195633697900997</v>
      </c>
      <c r="BL14" s="311">
        <v>0.13028728358252201</v>
      </c>
      <c r="BM14" s="311">
        <v>0.12932592473971069</v>
      </c>
      <c r="BN14" s="311">
        <v>0.14303789412590012</v>
      </c>
      <c r="BO14" s="311">
        <v>0.12273798224910829</v>
      </c>
      <c r="BP14" s="311">
        <v>0.12195623493894057</v>
      </c>
      <c r="BQ14" s="311">
        <v>0.1271880822877425</v>
      </c>
      <c r="BR14" s="311">
        <v>0.12101095876200875</v>
      </c>
      <c r="BS14" s="311">
        <v>0.13292130823115372</v>
      </c>
      <c r="BT14" s="311">
        <v>0.12154899598876395</v>
      </c>
      <c r="BU14" s="311">
        <v>0.12092640673716186</v>
      </c>
      <c r="BV14" s="311">
        <v>0.13024901337501193</v>
      </c>
      <c r="BW14" s="311">
        <v>0.13995443560387555</v>
      </c>
      <c r="BX14" s="311">
        <v>0.12352002390722086</v>
      </c>
      <c r="BY14" s="311">
        <v>0.1239065931190029</v>
      </c>
      <c r="BZ14" s="311">
        <v>0.12940791563731749</v>
      </c>
      <c r="CA14" s="311">
        <v>0.12935043515354003</v>
      </c>
      <c r="CB14" s="311">
        <v>0.12934974996450255</v>
      </c>
      <c r="CC14" s="311">
        <v>0.14067057088065821</v>
      </c>
      <c r="CD14" s="311">
        <v>0.14246239287923357</v>
      </c>
      <c r="CE14" s="311">
        <v>0.14397593453343849</v>
      </c>
      <c r="CF14" s="311">
        <v>0.13337600464660115</v>
      </c>
      <c r="CG14" s="311">
        <v>0.13469196071634187</v>
      </c>
      <c r="CH14" s="311">
        <v>0.13600000000000001</v>
      </c>
      <c r="CI14" s="311">
        <v>0.13100000000000001</v>
      </c>
      <c r="CJ14" s="311">
        <v>0.14163243895042532</v>
      </c>
      <c r="CK14" s="311">
        <v>0.13200000000000001</v>
      </c>
      <c r="CL14" s="311">
        <v>0.13241955514208611</v>
      </c>
      <c r="CM14" s="311">
        <v>0.12336926793249914</v>
      </c>
      <c r="CN14" s="311">
        <v>0.128</v>
      </c>
      <c r="CO14" s="311">
        <v>0.125</v>
      </c>
      <c r="CP14" s="311">
        <v>0.121</v>
      </c>
      <c r="CQ14" s="311">
        <v>0.12021278281153451</v>
      </c>
      <c r="CR14" s="311">
        <v>0.12287635481295364</v>
      </c>
      <c r="CS14" s="311">
        <v>0.127</v>
      </c>
      <c r="CT14" s="310">
        <v>0.124</v>
      </c>
      <c r="CU14" s="310">
        <v>0.13800000000000001</v>
      </c>
      <c r="CV14" s="312">
        <v>0.127</v>
      </c>
      <c r="CW14" s="310">
        <v>0.121</v>
      </c>
      <c r="CX14" s="310">
        <v>0.121</v>
      </c>
      <c r="CY14" s="310">
        <v>0.124</v>
      </c>
      <c r="CZ14" s="310">
        <v>0.13300000000000001</v>
      </c>
      <c r="DA14" s="310">
        <v>0.13500000000000001</v>
      </c>
      <c r="DB14" s="310">
        <v>0.13750631150061099</v>
      </c>
      <c r="DC14" s="310">
        <v>0.12486296031864576</v>
      </c>
      <c r="DD14" s="310">
        <v>0.12689517396055167</v>
      </c>
      <c r="DE14" s="310">
        <v>0.12944418657021084</v>
      </c>
      <c r="DF14" s="310">
        <v>0.13633587323905175</v>
      </c>
      <c r="DG14" s="310">
        <v>0.14172822257227899</v>
      </c>
      <c r="DH14" s="310">
        <v>0.11676559899122886</v>
      </c>
      <c r="DI14" s="310">
        <v>0.12924731678629248</v>
      </c>
      <c r="DJ14" s="310">
        <v>0.12868173065402605</v>
      </c>
      <c r="DK14" s="310">
        <v>0.11797954079013119</v>
      </c>
      <c r="DL14" s="310">
        <v>0.12569463665895883</v>
      </c>
      <c r="DM14" s="310">
        <v>0.12247853075177156</v>
      </c>
      <c r="DN14" s="310">
        <v>0.10480780002100232</v>
      </c>
      <c r="DO14" s="310">
        <v>0.11403283500551148</v>
      </c>
      <c r="DP14" s="310">
        <v>0.12061619716318259</v>
      </c>
      <c r="DQ14" s="310">
        <v>0.11954793891854511</v>
      </c>
      <c r="DR14" s="310">
        <v>0.12263641827328098</v>
      </c>
      <c r="DS14" s="310">
        <v>0.12578475153146987</v>
      </c>
      <c r="DT14" s="310">
        <v>0.12355389570709438</v>
      </c>
      <c r="DU14" s="310">
        <v>0.11199670430106781</v>
      </c>
      <c r="DV14" s="310">
        <v>0.11673477767815622</v>
      </c>
      <c r="DW14" s="310">
        <v>0.10708762240773746</v>
      </c>
      <c r="DX14" s="310">
        <v>0.13163566716614594</v>
      </c>
      <c r="DY14" s="310">
        <v>0.13333745399132138</v>
      </c>
      <c r="DZ14" s="310">
        <v>0.12521307073547702</v>
      </c>
      <c r="EA14" s="310">
        <v>0.12518867049673171</v>
      </c>
      <c r="EB14" s="310">
        <v>0.12814290214008087</v>
      </c>
      <c r="EC14" s="310">
        <v>0.12958629114579348</v>
      </c>
      <c r="ED14" s="310">
        <v>0.12274172153940974</v>
      </c>
      <c r="EE14" s="310">
        <v>0.11433270577170136</v>
      </c>
      <c r="EF14" s="310">
        <v>0.11128324778736413</v>
      </c>
      <c r="EG14" s="310">
        <v>0.130532971492831</v>
      </c>
      <c r="EH14" s="310">
        <v>0.12056902079015117</v>
      </c>
      <c r="EI14" s="310">
        <v>0.12540076389655855</v>
      </c>
      <c r="EJ14" s="310">
        <v>0.11746129181736403</v>
      </c>
      <c r="EK14" s="310">
        <v>0.11654915289228293</v>
      </c>
      <c r="EL14" s="310">
        <v>0.11573309141263563</v>
      </c>
      <c r="EM14" s="310">
        <v>9.7669872921283971E-2</v>
      </c>
      <c r="EN14" s="310">
        <v>0.11765048638147617</v>
      </c>
      <c r="EO14" s="310">
        <v>0.11619881970790066</v>
      </c>
      <c r="EP14" s="310">
        <v>0.10809663006763819</v>
      </c>
      <c r="EQ14" s="310">
        <v>0.11484796351557694</v>
      </c>
      <c r="ER14" s="310">
        <v>0.11307896238235086</v>
      </c>
      <c r="ES14" s="28">
        <v>0.10244654759161508</v>
      </c>
      <c r="ET14" s="28">
        <v>0.10112164514536666</v>
      </c>
      <c r="EU14" s="28">
        <v>0.10177364199194723</v>
      </c>
      <c r="EV14" s="310">
        <v>0.10435388920460165</v>
      </c>
      <c r="EW14" s="310">
        <v>0.10207485369103184</v>
      </c>
      <c r="EX14" s="310">
        <v>9.8000000000000004E-2</v>
      </c>
      <c r="EY14" s="310">
        <v>0.10020766445157252</v>
      </c>
      <c r="EZ14" s="310">
        <v>0.10502462911637946</v>
      </c>
      <c r="FA14" s="310">
        <v>8.8000000000000009E-2</v>
      </c>
      <c r="FB14" s="310">
        <v>9.6000000000000002E-2</v>
      </c>
      <c r="FC14" s="310">
        <v>0.11062696573777206</v>
      </c>
      <c r="FD14" s="310">
        <v>0.10300000000000001</v>
      </c>
      <c r="FE14" s="310">
        <v>9.4524404553225361E-2</v>
      </c>
      <c r="FF14" s="310">
        <v>0.10099999999999999</v>
      </c>
      <c r="FG14" s="310">
        <v>0.10865401550359825</v>
      </c>
      <c r="FH14" s="310">
        <v>9.8184029355660091E-2</v>
      </c>
      <c r="FI14" s="310">
        <v>0.10384636386725105</v>
      </c>
      <c r="FJ14" s="310">
        <v>9.8628914249801303E-2</v>
      </c>
      <c r="FK14" s="310">
        <v>8.9000784455969165E-2</v>
      </c>
      <c r="FL14" s="28">
        <v>0.10658827995015993</v>
      </c>
      <c r="FM14" s="28">
        <v>8.6967747063593351E-2</v>
      </c>
      <c r="FN14" s="28">
        <v>9.9130619267972453E-2</v>
      </c>
      <c r="FO14" s="28">
        <v>0.10320735838110934</v>
      </c>
      <c r="FP14" s="28">
        <v>0.10492194030865183</v>
      </c>
      <c r="FQ14" s="28">
        <v>0.1058812527658879</v>
      </c>
      <c r="FR14" s="28">
        <v>0.10733145773493012</v>
      </c>
      <c r="FS14" s="28">
        <v>0.10343462752269675</v>
      </c>
      <c r="FT14" s="28">
        <v>0.10627210060470091</v>
      </c>
      <c r="FU14" s="28">
        <v>0.112317009861244</v>
      </c>
      <c r="FV14" s="28">
        <v>0.10954506039350871</v>
      </c>
      <c r="FW14" s="28">
        <v>0.10093749301667237</v>
      </c>
      <c r="FX14" s="28">
        <v>0.10225175841044795</v>
      </c>
      <c r="FY14" s="28">
        <v>9.8308559992486277E-2</v>
      </c>
      <c r="FZ14" s="28">
        <v>9.0307374527103496E-2</v>
      </c>
      <c r="GA14" s="28">
        <v>9.330484128384553E-2</v>
      </c>
      <c r="GB14" s="28">
        <v>8.5756415856966459E-2</v>
      </c>
      <c r="GC14" s="28">
        <v>8.8717765898711304E-2</v>
      </c>
      <c r="GD14" s="28">
        <v>8.5312845315326291E-2</v>
      </c>
      <c r="GE14" s="28">
        <v>7.6244752693612292E-2</v>
      </c>
      <c r="GF14" s="28">
        <v>9.6352225565814215E-2</v>
      </c>
      <c r="GG14" s="28">
        <v>8.3460147401124299E-2</v>
      </c>
      <c r="GH14" s="28">
        <v>8.8658535583268042E-2</v>
      </c>
      <c r="GI14" s="28">
        <v>8.2431360401544737E-2</v>
      </c>
      <c r="GJ14" s="28">
        <v>8.3036204073550848E-2</v>
      </c>
      <c r="GK14" s="28">
        <v>7.7648719801374805E-2</v>
      </c>
      <c r="GL14" s="28">
        <v>8.2796415168145232E-2</v>
      </c>
      <c r="GM14" s="28">
        <v>8.9770854638571901E-2</v>
      </c>
      <c r="GN14" s="28">
        <v>8.3726271599990257E-2</v>
      </c>
      <c r="GO14" s="28">
        <v>7.6586925400432215E-2</v>
      </c>
      <c r="GP14" s="28">
        <v>9.3570762117592729E-2</v>
      </c>
      <c r="GQ14" s="28">
        <v>8.8410204134034026E-2</v>
      </c>
      <c r="GR14" s="28">
        <v>9.9029906170271145E-2</v>
      </c>
      <c r="GS14" s="28">
        <v>7.6713823229030767E-2</v>
      </c>
      <c r="GT14" s="28">
        <v>0.10422733621997995</v>
      </c>
      <c r="GU14" s="28">
        <v>9.2805245662062039E-2</v>
      </c>
      <c r="GV14" s="28">
        <v>0.10546793003725208</v>
      </c>
      <c r="GW14" s="28">
        <v>0.10153137078789364</v>
      </c>
      <c r="GX14" s="28">
        <v>8.8068261948799909E-2</v>
      </c>
      <c r="GY14" s="28">
        <v>8.3277114801485169E-2</v>
      </c>
      <c r="GZ14" s="28">
        <v>0.1032580858168418</v>
      </c>
      <c r="HA14" s="28">
        <v>0.10171093779689031</v>
      </c>
      <c r="HB14" s="28">
        <v>9.545979811073485E-2</v>
      </c>
      <c r="HC14" s="28">
        <v>9.8409551995695926E-2</v>
      </c>
      <c r="HD14" s="28">
        <v>0.11001597518727349</v>
      </c>
      <c r="HE14" s="28">
        <v>0.10249825706517102</v>
      </c>
      <c r="HF14" s="28">
        <v>0.10317555977515226</v>
      </c>
      <c r="HG14" s="28">
        <v>0.10851660850860359</v>
      </c>
      <c r="HH14" s="342">
        <v>0.117261976909201</v>
      </c>
      <c r="HI14" s="342">
        <v>0.104665075036162</v>
      </c>
      <c r="HJ14" s="342">
        <v>0.100543982480059</v>
      </c>
      <c r="HK14" s="355">
        <v>9.4438625215197206E-2</v>
      </c>
      <c r="HL14" s="355">
        <v>0.106920935742761</v>
      </c>
      <c r="HM14" s="355">
        <v>9.0756732644523497E-2</v>
      </c>
      <c r="HN14" s="355">
        <v>9.2628667626746597E-2</v>
      </c>
      <c r="HO14" s="28">
        <v>0.10997551727245</v>
      </c>
      <c r="HP14" s="28">
        <v>0.10656207924648201</v>
      </c>
      <c r="HQ14" s="233">
        <v>9.4711157900245202E-2</v>
      </c>
    </row>
    <row r="15" spans="1:229" ht="15" customHeight="1">
      <c r="A15" s="214" t="s">
        <v>180</v>
      </c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1"/>
      <c r="CK15" s="311"/>
      <c r="CL15" s="311"/>
      <c r="CM15" s="311"/>
      <c r="CN15" s="311"/>
      <c r="CO15" s="311"/>
      <c r="CP15" s="311"/>
      <c r="CQ15" s="311"/>
      <c r="CR15" s="311"/>
      <c r="CS15" s="311"/>
      <c r="CT15" s="310"/>
      <c r="CU15" s="310"/>
      <c r="CV15" s="310"/>
      <c r="CW15" s="310"/>
      <c r="CX15" s="310"/>
      <c r="CY15" s="310"/>
      <c r="CZ15" s="310"/>
      <c r="DA15" s="310"/>
      <c r="DB15" s="310"/>
      <c r="DC15" s="310"/>
      <c r="DD15" s="310"/>
      <c r="DE15" s="310"/>
      <c r="DF15" s="310"/>
      <c r="DG15" s="310"/>
      <c r="DH15" s="310"/>
      <c r="DI15" s="310"/>
      <c r="DJ15" s="310"/>
      <c r="DK15" s="310"/>
      <c r="DL15" s="310"/>
      <c r="DM15" s="310"/>
      <c r="DN15" s="310"/>
      <c r="DO15" s="310"/>
      <c r="DP15" s="310"/>
      <c r="DQ15" s="310"/>
      <c r="DR15" s="310">
        <v>0.129</v>
      </c>
      <c r="DS15" s="310">
        <v>0.127</v>
      </c>
      <c r="DT15" s="310">
        <v>0.12349056331175945</v>
      </c>
      <c r="DU15" s="310">
        <v>0.12023897103596035</v>
      </c>
      <c r="DV15" s="310">
        <v>0.11832354523297761</v>
      </c>
      <c r="DW15" s="310">
        <v>0.12801627827064416</v>
      </c>
      <c r="DX15" s="310">
        <v>0.12849548426222385</v>
      </c>
      <c r="DY15" s="310">
        <v>0.12340142665889749</v>
      </c>
      <c r="DZ15" s="310">
        <v>0.13371914966982129</v>
      </c>
      <c r="EA15" s="310">
        <v>0.13481105605393073</v>
      </c>
      <c r="EB15" s="310">
        <v>0.13341835101561803</v>
      </c>
      <c r="EC15" s="310">
        <v>0.12431644676203604</v>
      </c>
      <c r="ED15" s="310">
        <v>0.13657268152694743</v>
      </c>
      <c r="EE15" s="310">
        <v>0.13219266027950227</v>
      </c>
      <c r="EF15" s="310">
        <v>0.13283919554278328</v>
      </c>
      <c r="EG15" s="310">
        <v>0.12681842245046879</v>
      </c>
      <c r="EH15" s="310">
        <v>0.13212157018466208</v>
      </c>
      <c r="EI15" s="310">
        <v>0.12509465338381029</v>
      </c>
      <c r="EJ15" s="310">
        <v>0.12568935708806314</v>
      </c>
      <c r="EK15" s="310">
        <v>0.12288329900133745</v>
      </c>
      <c r="EL15" s="310">
        <v>0.12401107830000001</v>
      </c>
      <c r="EM15" s="310">
        <v>0.12965909438188514</v>
      </c>
      <c r="EN15" s="310">
        <v>0.12255749346482199</v>
      </c>
      <c r="EO15" s="310">
        <v>0.129659094381885</v>
      </c>
      <c r="EP15" s="310">
        <v>0.123883091820831</v>
      </c>
      <c r="EQ15" s="310">
        <v>0.11929932224716254</v>
      </c>
      <c r="ER15" s="310">
        <v>0.11423812958453686</v>
      </c>
      <c r="ES15" s="28">
        <v>0.11468842053448</v>
      </c>
      <c r="ET15" s="28">
        <v>0.119329601836194</v>
      </c>
      <c r="EU15" s="28">
        <v>0.10829130176021153</v>
      </c>
      <c r="EV15" s="310">
        <v>0.10680814515098133</v>
      </c>
      <c r="EW15" s="310">
        <v>0.12101719568406517</v>
      </c>
      <c r="EX15" s="310">
        <v>0.114</v>
      </c>
      <c r="EY15" s="310">
        <v>0.11708786150071168</v>
      </c>
      <c r="EZ15" s="310">
        <v>0.11637162709146626</v>
      </c>
      <c r="FA15" s="310">
        <v>0.11199999999999999</v>
      </c>
      <c r="FB15" s="310">
        <v>0.106</v>
      </c>
      <c r="FC15" s="310">
        <v>0.10603894214102093</v>
      </c>
      <c r="FD15" s="310">
        <v>0.12707194494493701</v>
      </c>
      <c r="FE15" s="310">
        <v>0.11078072693222202</v>
      </c>
      <c r="FF15" s="310">
        <v>9.4E-2</v>
      </c>
      <c r="FG15" s="310">
        <v>0.10574890332205256</v>
      </c>
      <c r="FH15" s="310">
        <v>0.10332360224390585</v>
      </c>
      <c r="FI15" s="310">
        <v>0.11033416996864817</v>
      </c>
      <c r="FJ15" s="310">
        <v>0.11034100922319666</v>
      </c>
      <c r="FK15" s="310">
        <v>0.11131975920130657</v>
      </c>
      <c r="FL15" s="28">
        <v>0.10950652245260736</v>
      </c>
      <c r="FM15" s="28">
        <v>0.10545271427293045</v>
      </c>
      <c r="FN15" s="28">
        <v>0.1059476030675557</v>
      </c>
      <c r="FO15" s="28">
        <v>9.8109801670732383E-2</v>
      </c>
      <c r="FP15" s="28">
        <v>0.1112986370650806</v>
      </c>
      <c r="FQ15" s="28">
        <v>0.10937460931725999</v>
      </c>
      <c r="FR15" s="28">
        <v>0.10728377281218608</v>
      </c>
      <c r="FS15" s="28">
        <v>0.10029931159000936</v>
      </c>
      <c r="FT15" s="28">
        <v>0.10531098239667498</v>
      </c>
      <c r="FU15" s="28">
        <v>0.10425937157096177</v>
      </c>
      <c r="FV15" s="28">
        <v>9.953231988585004E-2</v>
      </c>
      <c r="FW15" s="28">
        <v>0.1042112497561781</v>
      </c>
      <c r="FX15" s="28">
        <v>0.10159678825543265</v>
      </c>
      <c r="FY15" s="28">
        <v>8.3617912585665102E-2</v>
      </c>
      <c r="FZ15" s="28">
        <v>7.9000000000000001E-2</v>
      </c>
      <c r="GA15" s="28">
        <v>7.130609243710781E-2</v>
      </c>
      <c r="GB15" s="28">
        <v>6.8939208358318377E-2</v>
      </c>
      <c r="GC15" s="28">
        <v>5.9086629651508911E-2</v>
      </c>
      <c r="GD15" s="28">
        <v>6.4894555741433393E-2</v>
      </c>
      <c r="GE15" s="28">
        <v>6.0525126915708681E-2</v>
      </c>
      <c r="GF15" s="28">
        <v>6.7062955427943313E-2</v>
      </c>
      <c r="GG15" s="28">
        <v>7.554676016888652E-2</v>
      </c>
      <c r="GH15" s="28">
        <v>6.7448019342426155E-2</v>
      </c>
      <c r="GI15" s="28">
        <v>6.7401210465271366E-2</v>
      </c>
      <c r="GJ15" s="28">
        <v>5.399909411663726E-2</v>
      </c>
      <c r="GK15" s="28">
        <v>5.7579074472316208E-2</v>
      </c>
      <c r="GL15" s="28">
        <v>7.2539206949983046E-2</v>
      </c>
      <c r="GM15" s="28">
        <v>6.4731240717449165E-2</v>
      </c>
      <c r="GN15" s="28">
        <v>6.7214850494218686E-2</v>
      </c>
      <c r="GO15" s="28">
        <v>7.8541339067334362E-2</v>
      </c>
      <c r="GP15" s="28">
        <v>7.6453067544972567E-2</v>
      </c>
      <c r="GQ15" s="28">
        <v>7.4984028913507014E-2</v>
      </c>
      <c r="GR15" s="28">
        <v>8.2745353110602868E-2</v>
      </c>
      <c r="GS15" s="28">
        <v>9.1849069194508359E-2</v>
      </c>
      <c r="GT15" s="28">
        <v>8.8478397402919545E-2</v>
      </c>
      <c r="GU15" s="28">
        <v>0.11398883282633199</v>
      </c>
      <c r="GV15" s="28">
        <v>0.11054370710501592</v>
      </c>
      <c r="GW15" s="28">
        <v>0.10927301200532888</v>
      </c>
      <c r="GX15" s="28">
        <v>0.10640726281833707</v>
      </c>
      <c r="GY15" s="28">
        <v>0.10829471273418037</v>
      </c>
      <c r="GZ15" s="28">
        <v>0.1050977762515802</v>
      </c>
      <c r="HA15" s="28">
        <v>0.10816209112047304</v>
      </c>
      <c r="HB15" s="28">
        <v>0.11187007024529416</v>
      </c>
      <c r="HC15" s="28">
        <v>0.10909112367922325</v>
      </c>
      <c r="HD15" s="28">
        <v>0.10973786410375055</v>
      </c>
      <c r="HE15" s="28">
        <v>0.11069191122523817</v>
      </c>
      <c r="HF15" s="28">
        <v>0.10991886981323316</v>
      </c>
      <c r="HG15" s="28">
        <v>0.11916007261954473</v>
      </c>
      <c r="HH15" s="344">
        <v>0.116181808976197</v>
      </c>
      <c r="HI15" s="344">
        <v>0.11635116652819701</v>
      </c>
      <c r="HJ15" s="344">
        <v>0.114478584662337</v>
      </c>
      <c r="HK15" s="355">
        <v>0.1140825663613</v>
      </c>
      <c r="HL15" s="355">
        <v>0.118500583523729</v>
      </c>
      <c r="HM15" s="355">
        <v>0.11389252555859899</v>
      </c>
      <c r="HN15" s="355">
        <v>0.114388036029501</v>
      </c>
      <c r="HO15" s="28">
        <v>0.11621981113587</v>
      </c>
      <c r="HP15" s="28">
        <v>0.112946183837541</v>
      </c>
      <c r="HQ15" s="233">
        <v>0.11497535949716001</v>
      </c>
    </row>
    <row r="16" spans="1:229" ht="15" customHeight="1">
      <c r="A16" s="214" t="s">
        <v>181</v>
      </c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>
        <v>7.0999999999999994E-2</v>
      </c>
      <c r="DS16" s="310">
        <v>6.7000000000000004E-2</v>
      </c>
      <c r="DT16" s="310">
        <v>6.4938568924236731E-2</v>
      </c>
      <c r="DU16" s="310">
        <v>6.9427359389463872E-2</v>
      </c>
      <c r="DV16" s="310">
        <v>6.6636231036854482E-2</v>
      </c>
      <c r="DW16" s="310">
        <v>5.8360150705069599E-2</v>
      </c>
      <c r="DX16" s="310">
        <v>6.5140855583188093E-2</v>
      </c>
      <c r="DY16" s="310">
        <v>6.6880912047483032E-2</v>
      </c>
      <c r="DZ16" s="310">
        <v>5.8146656458344645E-2</v>
      </c>
      <c r="EA16" s="310">
        <v>5.3830419321614746E-2</v>
      </c>
      <c r="EB16" s="310">
        <v>4.6568250879522329E-2</v>
      </c>
      <c r="EC16" s="310">
        <v>5.2856369530807829E-2</v>
      </c>
      <c r="ED16" s="310">
        <v>5.6626322148600493E-2</v>
      </c>
      <c r="EE16" s="310">
        <v>4.1934596249538235E-2</v>
      </c>
      <c r="EF16" s="310">
        <v>5.4707610462971845E-2</v>
      </c>
      <c r="EG16" s="310">
        <v>4.3410086516830829E-2</v>
      </c>
      <c r="EH16" s="310">
        <v>7.0970733516592388E-2</v>
      </c>
      <c r="EI16" s="310">
        <v>4.2520531700384841E-2</v>
      </c>
      <c r="EJ16" s="310">
        <v>5.2656570722726039E-2</v>
      </c>
      <c r="EK16" s="310">
        <v>5.170737317283719E-2</v>
      </c>
      <c r="EL16" s="310">
        <v>5.1021201100000003E-2</v>
      </c>
      <c r="EM16" s="310">
        <v>5.2845463243965086E-2</v>
      </c>
      <c r="EN16" s="310">
        <v>5.3594490492370202E-2</v>
      </c>
      <c r="EO16" s="310">
        <v>5.2845463243965086E-2</v>
      </c>
      <c r="EP16" s="310">
        <v>6.1664852116444742E-2</v>
      </c>
      <c r="EQ16" s="310">
        <v>5.516092122985311E-2</v>
      </c>
      <c r="ER16" s="310">
        <v>4.9538500085789999E-2</v>
      </c>
      <c r="ES16" s="28">
        <v>3.872115069133833E-2</v>
      </c>
      <c r="ET16" s="28">
        <v>5.9665837631048477E-2</v>
      </c>
      <c r="EU16" s="28">
        <v>5.5542554263184128E-2</v>
      </c>
      <c r="EV16" s="310">
        <v>5.6475891325228893E-2</v>
      </c>
      <c r="EW16" s="310">
        <v>5.0369484986094053E-2</v>
      </c>
      <c r="EX16" s="310">
        <v>4.9000000000000002E-2</v>
      </c>
      <c r="EY16" s="310">
        <v>4.7826309541507711E-2</v>
      </c>
      <c r="EZ16" s="310">
        <v>4.1375099617854391E-2</v>
      </c>
      <c r="FA16" s="310">
        <v>4.4999999999999998E-2</v>
      </c>
      <c r="FB16" s="310">
        <v>4.5999999999999999E-2</v>
      </c>
      <c r="FC16" s="310">
        <v>4.4744301039768571E-2</v>
      </c>
      <c r="FD16" s="310">
        <v>4.2047387465059594E-2</v>
      </c>
      <c r="FE16" s="310">
        <v>4.3868335021431726E-2</v>
      </c>
      <c r="FF16" s="310">
        <v>6.3E-2</v>
      </c>
      <c r="FG16" s="310">
        <v>3.9121474709175097E-2</v>
      </c>
      <c r="FH16" s="310">
        <v>4.8040419684308382E-2</v>
      </c>
      <c r="FI16" s="310">
        <v>4.8700848441002247E-2</v>
      </c>
      <c r="FJ16" s="310">
        <v>5.7715986436010322E-2</v>
      </c>
      <c r="FK16" s="310">
        <v>4.1909908228639665E-2</v>
      </c>
      <c r="FL16" s="28">
        <v>4.3134187098058607E-2</v>
      </c>
      <c r="FM16" s="28">
        <v>4.469603532596287E-2</v>
      </c>
      <c r="FN16" s="28">
        <v>3.5675347028395331E-2</v>
      </c>
      <c r="FO16" s="28">
        <v>3.7648411086244435E-2</v>
      </c>
      <c r="FP16" s="28">
        <v>5.4092254525200154E-2</v>
      </c>
      <c r="FQ16" s="28">
        <v>5.3170103522944656E-2</v>
      </c>
      <c r="FR16" s="28">
        <v>3.4881411351937966E-2</v>
      </c>
      <c r="FS16" s="28">
        <v>3.2738059661514052E-2</v>
      </c>
      <c r="FT16" s="28">
        <v>3.2479914005917696E-2</v>
      </c>
      <c r="FU16" s="28">
        <v>3.3249492681564657E-2</v>
      </c>
      <c r="FV16" s="28">
        <v>2.9968384633452291E-2</v>
      </c>
      <c r="FW16" s="28">
        <v>3.3803827861077468E-2</v>
      </c>
      <c r="FX16" s="28">
        <v>2.6998634940563839E-2</v>
      </c>
      <c r="FY16" s="28">
        <v>3.7032771309423035E-2</v>
      </c>
      <c r="FZ16" s="28">
        <v>0.02</v>
      </c>
      <c r="GA16" s="28">
        <v>2.2930710406354797E-2</v>
      </c>
      <c r="GB16" s="28">
        <v>2.2456539953285785E-2</v>
      </c>
      <c r="GC16" s="28">
        <v>2.6939777812619189E-2</v>
      </c>
      <c r="GD16" s="28">
        <v>1.5886609709219363E-2</v>
      </c>
      <c r="GE16" s="28">
        <v>1.6438402886640831E-2</v>
      </c>
      <c r="GF16" s="28">
        <v>3.2732500927117714E-2</v>
      </c>
      <c r="GG16" s="28">
        <v>2.1552354712885032E-2</v>
      </c>
      <c r="GH16" s="28">
        <v>1.6222305079602581E-2</v>
      </c>
      <c r="GI16" s="28">
        <v>1.3701019934093147E-2</v>
      </c>
      <c r="GJ16" s="28">
        <v>1.5906095685249606E-2</v>
      </c>
      <c r="GK16" s="28">
        <v>3.4347061659043436E-2</v>
      </c>
      <c r="GL16" s="28">
        <v>2.0937856503916094E-2</v>
      </c>
      <c r="GM16" s="28">
        <v>2.4382103392139465E-2</v>
      </c>
      <c r="GN16" s="28">
        <v>2.0546775916193905E-2</v>
      </c>
      <c r="GO16" s="28">
        <v>1.7332835072922572E-2</v>
      </c>
      <c r="GP16" s="28">
        <v>2.2063111493718628E-2</v>
      </c>
      <c r="GQ16" s="28">
        <v>1.7801495194018545E-2</v>
      </c>
      <c r="GR16" s="28">
        <v>2.7761580137577395E-2</v>
      </c>
      <c r="GS16" s="28">
        <v>2.3240591981348618E-2</v>
      </c>
      <c r="GT16" s="28">
        <v>2.3992072034407105E-2</v>
      </c>
      <c r="GU16" s="28">
        <v>2.1741692681586704E-2</v>
      </c>
      <c r="GV16" s="28">
        <v>2.5048151426810671E-2</v>
      </c>
      <c r="GW16" s="28">
        <v>3.3602483860052448E-2</v>
      </c>
      <c r="GX16" s="28">
        <v>2.9736554078398831E-2</v>
      </c>
      <c r="GY16" s="28">
        <v>2.3471678474000331E-2</v>
      </c>
      <c r="GZ16" s="28">
        <v>2.9810682646172634E-2</v>
      </c>
      <c r="HA16" s="28">
        <v>2.8318263935379395E-2</v>
      </c>
      <c r="HB16" s="28">
        <v>3.3297324384003867E-2</v>
      </c>
      <c r="HC16" s="28">
        <v>2.8113585126078092E-2</v>
      </c>
      <c r="HD16" s="28">
        <v>3.4882248768142068E-2</v>
      </c>
      <c r="HE16" s="28">
        <v>3.3908607678751805E-2</v>
      </c>
      <c r="HF16" s="28">
        <v>3.3055167776829562E-2</v>
      </c>
      <c r="HG16" s="28">
        <v>3.6123200921987071E-2</v>
      </c>
      <c r="HH16" s="344">
        <v>4.1830173256056202E-2</v>
      </c>
      <c r="HI16" s="344">
        <v>4.2084749745138497E-2</v>
      </c>
      <c r="HJ16" s="344">
        <v>3.4509965927909302E-2</v>
      </c>
      <c r="HK16" s="355">
        <v>3.8957922089522E-2</v>
      </c>
      <c r="HL16" s="355">
        <v>3.21448817338632E-2</v>
      </c>
      <c r="HM16" s="355">
        <v>3.3670134135232302E-2</v>
      </c>
      <c r="HN16" s="355">
        <v>4.6010549386282101E-2</v>
      </c>
      <c r="HO16" s="28">
        <v>2.9075582231137601E-2</v>
      </c>
      <c r="HP16" s="28">
        <v>3.9146781840266903E-2</v>
      </c>
      <c r="HQ16" s="233">
        <v>3.48853291117142E-2</v>
      </c>
    </row>
    <row r="17" spans="1:233" ht="15" customHeight="1">
      <c r="A17" s="214" t="s">
        <v>182</v>
      </c>
      <c r="B17" s="311">
        <v>0.29499999999999998</v>
      </c>
      <c r="C17" s="311">
        <v>0.2757</v>
      </c>
      <c r="D17" s="311">
        <v>0.28339999999999999</v>
      </c>
      <c r="E17" s="311">
        <v>0.27300000000000002</v>
      </c>
      <c r="F17" s="311">
        <v>0.27300000000000002</v>
      </c>
      <c r="G17" s="311">
        <v>0.24199999999999999</v>
      </c>
      <c r="H17" s="311">
        <v>0.255</v>
      </c>
      <c r="I17" s="311">
        <v>0.28100000000000003</v>
      </c>
      <c r="J17" s="311">
        <v>0.26098144185562</v>
      </c>
      <c r="K17" s="311">
        <v>0.27606451142852861</v>
      </c>
      <c r="L17" s="311">
        <v>0.27200000000000002</v>
      </c>
      <c r="M17" s="311">
        <v>0.245</v>
      </c>
      <c r="N17" s="311">
        <v>0.253</v>
      </c>
      <c r="O17" s="311">
        <v>0.21640000000000001</v>
      </c>
      <c r="P17" s="311">
        <v>0.22500000000000001</v>
      </c>
      <c r="Q17" s="311">
        <v>0.223</v>
      </c>
      <c r="R17" s="311">
        <v>0.2369</v>
      </c>
      <c r="S17" s="311">
        <v>0.21</v>
      </c>
      <c r="T17" s="311">
        <v>0.22270000000000001</v>
      </c>
      <c r="U17" s="311">
        <v>0.2</v>
      </c>
      <c r="V17" s="311">
        <v>0.19739999999999999</v>
      </c>
      <c r="W17" s="311">
        <v>0.21299999999999999</v>
      </c>
      <c r="X17" s="311">
        <v>0.223</v>
      </c>
      <c r="Y17" s="311">
        <v>0.19899999999999998</v>
      </c>
      <c r="Z17" s="311">
        <v>0.17300000000000001</v>
      </c>
      <c r="AA17" s="311">
        <v>0.221</v>
      </c>
      <c r="AB17" s="311">
        <v>0.20800000000000002</v>
      </c>
      <c r="AC17" s="311">
        <v>0.217</v>
      </c>
      <c r="AD17" s="311">
        <v>0.184</v>
      </c>
      <c r="AE17" s="311">
        <v>0.217</v>
      </c>
      <c r="AF17" s="311">
        <v>0.218</v>
      </c>
      <c r="AG17" s="311">
        <v>0.218</v>
      </c>
      <c r="AH17" s="311">
        <v>0.215</v>
      </c>
      <c r="AI17" s="311">
        <v>0.21</v>
      </c>
      <c r="AJ17" s="311">
        <v>0.185</v>
      </c>
      <c r="AK17" s="311">
        <v>0.20399999999999999</v>
      </c>
      <c r="AL17" s="311">
        <v>0.21199999999999999</v>
      </c>
      <c r="AM17" s="311">
        <v>0.21600000000000003</v>
      </c>
      <c r="AN17" s="311">
        <v>0.20399999999999999</v>
      </c>
      <c r="AO17" s="311">
        <v>0.19450000000000001</v>
      </c>
      <c r="AP17" s="311">
        <v>0.23300000000000001</v>
      </c>
      <c r="AQ17" s="311">
        <v>0.23499999999999999</v>
      </c>
      <c r="AR17" s="311">
        <v>0.23394371391622651</v>
      </c>
      <c r="AS17" s="311">
        <v>0.23699999999999999</v>
      </c>
      <c r="AT17" s="311">
        <v>0.22158266885807198</v>
      </c>
      <c r="AU17" s="311">
        <v>0.21927293435744452</v>
      </c>
      <c r="AV17" s="311">
        <v>0.1855</v>
      </c>
      <c r="AW17" s="311">
        <v>0.20823628432532484</v>
      </c>
      <c r="AX17" s="311">
        <v>0.22249901179657233</v>
      </c>
      <c r="AY17" s="311">
        <v>0.21413441236719763</v>
      </c>
      <c r="AZ17" s="311">
        <v>0.20048013454592856</v>
      </c>
      <c r="BA17" s="311">
        <v>0.20470090962067164</v>
      </c>
      <c r="BB17" s="311">
        <v>0.20170254666653245</v>
      </c>
      <c r="BC17" s="311">
        <v>0.19729701006222022</v>
      </c>
      <c r="BD17" s="311">
        <v>0.19433144388238366</v>
      </c>
      <c r="BE17" s="311">
        <v>0.20387951903827811</v>
      </c>
      <c r="BF17" s="311">
        <v>0.19412523751022662</v>
      </c>
      <c r="BG17" s="311">
        <v>0.1948697149609194</v>
      </c>
      <c r="BH17" s="311">
        <v>0.18876669603252949</v>
      </c>
      <c r="BI17" s="311">
        <v>0.17906169768705887</v>
      </c>
      <c r="BJ17" s="311">
        <v>0.18397514977335136</v>
      </c>
      <c r="BK17" s="311">
        <v>0.1778994854706796</v>
      </c>
      <c r="BL17" s="311">
        <v>0.15765616631443993</v>
      </c>
      <c r="BM17" s="311">
        <v>0.16378035374054975</v>
      </c>
      <c r="BN17" s="311">
        <v>0.16567184333461435</v>
      </c>
      <c r="BO17" s="311">
        <v>0.16191935794002879</v>
      </c>
      <c r="BP17" s="311">
        <v>0.17376443731977698</v>
      </c>
      <c r="BQ17" s="311">
        <v>0.17240787372532732</v>
      </c>
      <c r="BR17" s="311">
        <v>0.16143261330186501</v>
      </c>
      <c r="BS17" s="311">
        <v>0.15897012493485635</v>
      </c>
      <c r="BT17" s="311">
        <v>0.16074328003766947</v>
      </c>
      <c r="BU17" s="311">
        <v>0.154911687791699</v>
      </c>
      <c r="BV17" s="311">
        <v>0.15518872899816083</v>
      </c>
      <c r="BW17" s="311">
        <v>0.18385954309257296</v>
      </c>
      <c r="BX17" s="311">
        <v>0.17892211519886161</v>
      </c>
      <c r="BY17" s="311">
        <v>0.18447518127724691</v>
      </c>
      <c r="BZ17" s="311">
        <v>0.18560558209573066</v>
      </c>
      <c r="CA17" s="311">
        <v>0.17931837766008912</v>
      </c>
      <c r="CB17" s="311">
        <v>0.18283231437685546</v>
      </c>
      <c r="CC17" s="311">
        <v>0.18286127053270751</v>
      </c>
      <c r="CD17" s="311">
        <v>0.18582851146685717</v>
      </c>
      <c r="CE17" s="311">
        <v>0.18744729742674993</v>
      </c>
      <c r="CF17" s="311">
        <v>0.18581599727746656</v>
      </c>
      <c r="CG17" s="311">
        <v>0.18150281278774916</v>
      </c>
      <c r="CH17" s="311">
        <v>0.18899999999999997</v>
      </c>
      <c r="CI17" s="311">
        <v>0.191</v>
      </c>
      <c r="CJ17" s="311">
        <v>0.1956400210426894</v>
      </c>
      <c r="CK17" s="311">
        <v>0.191</v>
      </c>
      <c r="CL17" s="311">
        <v>0.18476896766028428</v>
      </c>
      <c r="CM17" s="311">
        <v>0.17913374573131213</v>
      </c>
      <c r="CN17" s="311">
        <v>0.17300000000000001</v>
      </c>
      <c r="CO17" s="311">
        <v>0.18899999999999997</v>
      </c>
      <c r="CP17" s="311">
        <v>0.19</v>
      </c>
      <c r="CQ17" s="311">
        <v>0.18820345754850043</v>
      </c>
      <c r="CR17" s="311">
        <v>0.17329999999999998</v>
      </c>
      <c r="CS17" s="311">
        <v>0.17399999999999999</v>
      </c>
      <c r="CT17" s="310">
        <v>0.18899999999999997</v>
      </c>
      <c r="CU17" s="310">
        <v>0.184</v>
      </c>
      <c r="CV17" s="310">
        <v>0.19699999999999998</v>
      </c>
      <c r="CW17" s="310">
        <v>0.19399999999999998</v>
      </c>
      <c r="CX17" s="310">
        <v>0.191</v>
      </c>
      <c r="CY17" s="310">
        <v>0.188</v>
      </c>
      <c r="CZ17" s="312">
        <v>0.192</v>
      </c>
      <c r="DA17" s="310">
        <v>0.19558527822122765</v>
      </c>
      <c r="DB17" s="310">
        <v>0.18260310726599169</v>
      </c>
      <c r="DC17" s="310">
        <v>0.18915747031712002</v>
      </c>
      <c r="DD17" s="310">
        <v>0.18630743911195091</v>
      </c>
      <c r="DE17" s="310">
        <v>0.19540148679052594</v>
      </c>
      <c r="DF17" s="310">
        <v>0.20035671739866154</v>
      </c>
      <c r="DG17" s="310">
        <v>0.19002466516539812</v>
      </c>
      <c r="DH17" s="310">
        <v>0.19095220851704264</v>
      </c>
      <c r="DI17" s="310">
        <v>0.20243330201321183</v>
      </c>
      <c r="DJ17" s="310">
        <v>0.19752278943627144</v>
      </c>
      <c r="DK17" s="310">
        <v>0.1981791257594023</v>
      </c>
      <c r="DL17" s="310">
        <v>0.19412835985330218</v>
      </c>
      <c r="DM17" s="310">
        <v>0.20054014079364901</v>
      </c>
      <c r="DN17" s="310">
        <v>0.18702669156813215</v>
      </c>
      <c r="DO17" s="310">
        <v>0.20024393199944335</v>
      </c>
      <c r="DP17" s="310">
        <v>0.19523747558985527</v>
      </c>
      <c r="DQ17" s="310">
        <v>0.19088129164495046</v>
      </c>
      <c r="DR17" s="310">
        <v>0.19673765726725401</v>
      </c>
      <c r="DS17" s="310">
        <v>0.20130405589079531</v>
      </c>
      <c r="DT17" s="310">
        <v>0.19707915254181374</v>
      </c>
      <c r="DU17" s="310">
        <v>0.20048386191563133</v>
      </c>
      <c r="DV17" s="310">
        <v>0.19083203617581809</v>
      </c>
      <c r="DW17" s="310">
        <v>0.19146014890964713</v>
      </c>
      <c r="DX17" s="310">
        <v>0.1915507424420517</v>
      </c>
      <c r="DY17" s="310">
        <v>0.19383461238119071</v>
      </c>
      <c r="DZ17" s="310">
        <v>0.20087753008122206</v>
      </c>
      <c r="EA17" s="310">
        <v>0.20222260175996151</v>
      </c>
      <c r="EB17" s="310">
        <v>0.20598798028580551</v>
      </c>
      <c r="EC17" s="310">
        <v>0.19661344491891936</v>
      </c>
      <c r="ED17" s="310">
        <v>0.20175628587870753</v>
      </c>
      <c r="EE17" s="310">
        <v>0.20090415869255904</v>
      </c>
      <c r="EF17" s="310">
        <v>0.20158505221238252</v>
      </c>
      <c r="EG17" s="310">
        <v>0.2001557222211795</v>
      </c>
      <c r="EH17" s="310">
        <v>0.20358658626289208</v>
      </c>
      <c r="EI17" s="310">
        <v>0.20285123533898852</v>
      </c>
      <c r="EJ17" s="310">
        <v>0.20051382053697175</v>
      </c>
      <c r="EK17" s="310">
        <v>0.20108407282721377</v>
      </c>
      <c r="EL17" s="310">
        <v>0.20023937638929101</v>
      </c>
      <c r="EM17" s="310">
        <v>0.20073105793221616</v>
      </c>
      <c r="EN17" s="310">
        <v>0.19756096718759103</v>
      </c>
      <c r="EO17" s="310">
        <v>0.18986233184642803</v>
      </c>
      <c r="EP17" s="310">
        <v>0.19417674961701922</v>
      </c>
      <c r="EQ17" s="310">
        <v>0.19087221235829074</v>
      </c>
      <c r="ER17" s="310">
        <v>0.19121843935778776</v>
      </c>
      <c r="ES17" s="28">
        <v>0.19266637175603768</v>
      </c>
      <c r="ET17" s="28">
        <v>0.18698109746382818</v>
      </c>
      <c r="EU17" s="28">
        <v>0.17997649174563995</v>
      </c>
      <c r="EV17" s="310">
        <v>0.17762615042550828</v>
      </c>
      <c r="EW17" s="310">
        <v>0.18127382193239294</v>
      </c>
      <c r="EX17" s="310">
        <v>0.17699999999999999</v>
      </c>
      <c r="EY17" s="310">
        <v>0.17601164147558601</v>
      </c>
      <c r="EZ17" s="310">
        <v>0.17198006857783446</v>
      </c>
      <c r="FA17" s="310">
        <v>0.16899999999999998</v>
      </c>
      <c r="FB17" s="310">
        <v>0.17199999999999999</v>
      </c>
      <c r="FC17" s="310">
        <v>0.17071080657285087</v>
      </c>
      <c r="FD17" s="310">
        <v>0.17100000000000001</v>
      </c>
      <c r="FE17" s="310">
        <v>0.17450155957984873</v>
      </c>
      <c r="FF17" s="310">
        <v>0.17300000000000001</v>
      </c>
      <c r="FG17" s="310">
        <v>0.17015681066628002</v>
      </c>
      <c r="FH17" s="310">
        <v>0.17130116140843366</v>
      </c>
      <c r="FI17" s="310">
        <v>0.17046473306348889</v>
      </c>
      <c r="FJ17" s="310">
        <v>0.16877694490653602</v>
      </c>
      <c r="FK17" s="310">
        <v>0.16820307313670405</v>
      </c>
      <c r="FL17" s="28">
        <v>0.16986852518585557</v>
      </c>
      <c r="FM17" s="28">
        <v>0.16891787392077848</v>
      </c>
      <c r="FN17" s="28">
        <v>0.1693814379169197</v>
      </c>
      <c r="FO17" s="28">
        <v>0.16779121317259271</v>
      </c>
      <c r="FP17" s="28">
        <v>0.16556159902755646</v>
      </c>
      <c r="FQ17" s="28">
        <v>0.16588044763785145</v>
      </c>
      <c r="FR17" s="28">
        <v>0.16333113138243266</v>
      </c>
      <c r="FS17" s="28">
        <v>0.16315709765219533</v>
      </c>
      <c r="FT17" s="28">
        <v>0.15755058792263255</v>
      </c>
      <c r="FU17" s="28">
        <v>0.16484005758280243</v>
      </c>
      <c r="FV17" s="28">
        <v>0.16420120668353358</v>
      </c>
      <c r="FW17" s="28">
        <v>0.15957460540753371</v>
      </c>
      <c r="FX17" s="28">
        <v>0.15794724913523056</v>
      </c>
      <c r="FY17" s="28">
        <v>0.14751736564685747</v>
      </c>
      <c r="FZ17" s="28">
        <v>0.15430643313700557</v>
      </c>
      <c r="GA17" s="28">
        <v>0.15396286419668523</v>
      </c>
      <c r="GB17" s="28">
        <v>0.15363993713423951</v>
      </c>
      <c r="GC17" s="28">
        <v>0.14969481858072872</v>
      </c>
      <c r="GD17" s="28">
        <v>0.14791469753395683</v>
      </c>
      <c r="GE17" s="28">
        <v>0.14756931881693222</v>
      </c>
      <c r="GF17" s="28">
        <v>0.14579319504622187</v>
      </c>
      <c r="GG17" s="28">
        <v>0.14404796753226362</v>
      </c>
      <c r="GH17" s="28">
        <v>0.1442669714654258</v>
      </c>
      <c r="GI17" s="28">
        <v>0.14342407389523515</v>
      </c>
      <c r="GJ17" s="28">
        <v>0.14520909538676258</v>
      </c>
      <c r="GK17" s="28">
        <v>0.14286499462139499</v>
      </c>
      <c r="GL17" s="28">
        <v>0.14446541700622462</v>
      </c>
      <c r="GM17" s="28">
        <v>0.14306733816052569</v>
      </c>
      <c r="GN17" s="28">
        <v>0.1455457825234103</v>
      </c>
      <c r="GO17" s="28">
        <v>0.14613623742546009</v>
      </c>
      <c r="GP17" s="28">
        <v>0.14811109052331095</v>
      </c>
      <c r="GQ17" s="28">
        <v>0.14617285113054015</v>
      </c>
      <c r="GR17" s="28">
        <v>0.14273976869636615</v>
      </c>
      <c r="GS17" s="28">
        <v>0.14728526391063293</v>
      </c>
      <c r="GT17" s="28">
        <v>0.14703018720885383</v>
      </c>
      <c r="GU17" s="28">
        <v>0.15121977932193725</v>
      </c>
      <c r="GV17" s="28">
        <v>0.15314050282293559</v>
      </c>
      <c r="GW17" s="28">
        <v>0.15715656849363335</v>
      </c>
      <c r="GX17" s="28">
        <v>0.16066535998316817</v>
      </c>
      <c r="GY17" s="28">
        <v>0.15986064958869847</v>
      </c>
      <c r="GZ17" s="28">
        <v>0.16694368007430516</v>
      </c>
      <c r="HA17" s="28">
        <v>0.16918513872919852</v>
      </c>
      <c r="HB17" s="28">
        <v>0.16887758116826329</v>
      </c>
      <c r="HC17" s="28">
        <v>0.16853427221589151</v>
      </c>
      <c r="HD17" s="28">
        <v>0.16317176683401613</v>
      </c>
      <c r="HE17" s="28">
        <v>0.16435585425708049</v>
      </c>
      <c r="HF17" s="28">
        <v>0.16811530003702424</v>
      </c>
      <c r="HG17" s="28">
        <v>0.16670584488112589</v>
      </c>
      <c r="HH17" s="342">
        <v>0.166216446393295</v>
      </c>
      <c r="HI17" s="342">
        <v>0.167385761549942</v>
      </c>
      <c r="HJ17" s="342">
        <v>0.16972163810937299</v>
      </c>
      <c r="HK17" s="355">
        <v>0.17004299611218199</v>
      </c>
      <c r="HL17" s="355">
        <v>0.17035899303521199</v>
      </c>
      <c r="HM17" s="355">
        <v>0.17151548448079701</v>
      </c>
      <c r="HN17" s="355">
        <v>0.16873030230688801</v>
      </c>
      <c r="HO17" s="28">
        <v>0.17087991926090601</v>
      </c>
      <c r="HP17" s="28">
        <v>0.16830396474189499</v>
      </c>
      <c r="HQ17" s="233">
        <v>0.16956524592714001</v>
      </c>
    </row>
    <row r="18" spans="1:233" ht="15" customHeight="1">
      <c r="A18" s="214" t="s">
        <v>175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>
        <v>6.4000000000000001E-2</v>
      </c>
      <c r="U18" s="311">
        <v>6.4000000000000001E-2</v>
      </c>
      <c r="V18" s="311">
        <v>6.4000000000000001E-2</v>
      </c>
      <c r="W18" s="311">
        <v>7.400000000000001E-2</v>
      </c>
      <c r="X18" s="311">
        <v>8.4000000000000005E-2</v>
      </c>
      <c r="Y18" s="311">
        <v>8.4000000000000005E-2</v>
      </c>
      <c r="Z18" s="311">
        <v>8.4000000000000005E-2</v>
      </c>
      <c r="AA18" s="311">
        <v>8.4000000000000005E-2</v>
      </c>
      <c r="AB18" s="311">
        <v>9.7500000000000003E-2</v>
      </c>
      <c r="AC18" s="311">
        <v>9.7500000000000003E-2</v>
      </c>
      <c r="AD18" s="311">
        <v>9.7500000000000003E-2</v>
      </c>
      <c r="AE18" s="311">
        <v>9.7500000000000003E-2</v>
      </c>
      <c r="AF18" s="311">
        <v>9.7500000000000003E-2</v>
      </c>
      <c r="AG18" s="311">
        <v>9.7500000000000003E-2</v>
      </c>
      <c r="AH18" s="311">
        <v>0.10249999999999999</v>
      </c>
      <c r="AI18" s="311">
        <v>0.10249999999999999</v>
      </c>
      <c r="AJ18" s="311">
        <v>9.7500000000000003E-2</v>
      </c>
      <c r="AK18" s="311">
        <v>9.7500000000000003E-2</v>
      </c>
      <c r="AL18" s="311">
        <v>9.7500000000000003E-2</v>
      </c>
      <c r="AM18" s="311">
        <v>9.7500000000000003E-2</v>
      </c>
      <c r="AN18" s="311">
        <v>0.14000000000000001</v>
      </c>
      <c r="AO18" s="311">
        <v>0.14000000000000001</v>
      </c>
      <c r="AP18" s="311">
        <v>0.1275</v>
      </c>
      <c r="AQ18" s="311">
        <v>0.115</v>
      </c>
      <c r="AR18" s="311">
        <v>0.115</v>
      </c>
      <c r="AS18" s="311">
        <v>0.115</v>
      </c>
      <c r="AT18" s="311">
        <v>0.1</v>
      </c>
      <c r="AU18" s="311">
        <v>0.1</v>
      </c>
      <c r="AV18" s="311">
        <v>0.1</v>
      </c>
      <c r="AW18" s="311">
        <v>0.1</v>
      </c>
      <c r="AX18" s="311">
        <v>0.1</v>
      </c>
      <c r="AY18" s="311">
        <v>0.1</v>
      </c>
      <c r="AZ18" s="311">
        <v>0.1</v>
      </c>
      <c r="BA18" s="311">
        <v>0.1</v>
      </c>
      <c r="BB18" s="311">
        <v>0.11</v>
      </c>
      <c r="BC18" s="311">
        <v>0.11</v>
      </c>
      <c r="BD18" s="311">
        <v>0.11</v>
      </c>
      <c r="BE18" s="311">
        <v>0.11</v>
      </c>
      <c r="BF18" s="311">
        <v>0.11</v>
      </c>
      <c r="BG18" s="311">
        <v>0.11</v>
      </c>
      <c r="BH18" s="311">
        <v>0.11</v>
      </c>
      <c r="BI18" s="311">
        <v>0.11</v>
      </c>
      <c r="BJ18" s="311">
        <v>0.11</v>
      </c>
      <c r="BK18" s="311">
        <v>0.11</v>
      </c>
      <c r="BL18" s="311">
        <v>0.11</v>
      </c>
      <c r="BM18" s="311">
        <v>0.115</v>
      </c>
      <c r="BN18" s="311">
        <v>0.115</v>
      </c>
      <c r="BO18" s="311">
        <v>0.115</v>
      </c>
      <c r="BP18" s="311">
        <v>0.115</v>
      </c>
      <c r="BQ18" s="311">
        <v>0.11749999999999999</v>
      </c>
      <c r="BR18" s="311">
        <v>0.11749999999999999</v>
      </c>
      <c r="BS18" s="311">
        <v>0.1225</v>
      </c>
      <c r="BT18" s="311">
        <v>0.1225</v>
      </c>
      <c r="BU18" s="311">
        <v>0.1225</v>
      </c>
      <c r="BV18" s="311">
        <v>0.1225</v>
      </c>
      <c r="BW18" s="311">
        <v>0.1225</v>
      </c>
      <c r="BX18" s="311">
        <v>0.1275</v>
      </c>
      <c r="BY18" s="311">
        <v>0.13250000000000001</v>
      </c>
      <c r="BZ18" s="311">
        <v>0.13250000000000001</v>
      </c>
      <c r="CA18" s="311">
        <v>0.13250000000000001</v>
      </c>
      <c r="CB18" s="311">
        <v>0.13250000000000001</v>
      </c>
      <c r="CC18" s="311">
        <v>0.13250000000000001</v>
      </c>
      <c r="CD18" s="311">
        <v>0.13250000000000001</v>
      </c>
      <c r="CE18" s="311">
        <v>0.13250000000000001</v>
      </c>
      <c r="CF18" s="311">
        <v>0.13250000000000001</v>
      </c>
      <c r="CG18" s="311">
        <v>0.13250000000000001</v>
      </c>
      <c r="CH18" s="311">
        <v>0.125</v>
      </c>
      <c r="CI18" s="311">
        <v>0.125</v>
      </c>
      <c r="CJ18" s="311">
        <v>0.125</v>
      </c>
      <c r="CK18" s="311">
        <v>0.115</v>
      </c>
      <c r="CL18" s="311">
        <v>0.115</v>
      </c>
      <c r="CM18" s="311">
        <v>0.105</v>
      </c>
      <c r="CN18" s="311">
        <v>0.105</v>
      </c>
      <c r="CO18" s="311">
        <v>0.105</v>
      </c>
      <c r="CP18" s="311">
        <v>0.105</v>
      </c>
      <c r="CQ18" s="311">
        <v>0.105</v>
      </c>
      <c r="CR18" s="311">
        <v>0.105</v>
      </c>
      <c r="CS18" s="311">
        <v>0.105</v>
      </c>
      <c r="CT18" s="312">
        <v>0.105</v>
      </c>
      <c r="CU18" s="312">
        <v>0.105</v>
      </c>
      <c r="CV18" s="312">
        <v>0.105</v>
      </c>
      <c r="CW18" s="312">
        <v>0.105</v>
      </c>
      <c r="CX18" s="312">
        <v>0.105</v>
      </c>
      <c r="CY18" s="312">
        <v>0.105</v>
      </c>
      <c r="CZ18" s="312">
        <v>0.12</v>
      </c>
      <c r="DA18" s="312">
        <v>0.12</v>
      </c>
      <c r="DB18" s="312">
        <v>0.12</v>
      </c>
      <c r="DC18" s="312">
        <v>0.12</v>
      </c>
      <c r="DD18" s="312">
        <v>0.12</v>
      </c>
      <c r="DE18" s="312">
        <v>0.12</v>
      </c>
      <c r="DF18" s="310">
        <v>0.13</v>
      </c>
      <c r="DG18" s="310">
        <v>0.13</v>
      </c>
      <c r="DH18" s="310">
        <v>0.13</v>
      </c>
      <c r="DI18" s="310">
        <v>0.13</v>
      </c>
      <c r="DJ18" s="310">
        <v>0.13</v>
      </c>
      <c r="DK18" s="310">
        <v>0.13</v>
      </c>
      <c r="DL18" s="310">
        <v>0.13</v>
      </c>
      <c r="DM18" s="310">
        <v>0.13</v>
      </c>
      <c r="DN18" s="310">
        <v>0.13</v>
      </c>
      <c r="DO18" s="310">
        <v>0.13</v>
      </c>
      <c r="DP18" s="310">
        <v>0.13</v>
      </c>
      <c r="DQ18" s="310">
        <v>0.13</v>
      </c>
      <c r="DR18" s="310">
        <v>0.12</v>
      </c>
      <c r="DS18" s="310">
        <v>0.12</v>
      </c>
      <c r="DT18" s="310">
        <v>0.12</v>
      </c>
      <c r="DU18" s="310">
        <v>0.12</v>
      </c>
      <c r="DV18" s="310">
        <v>0.105</v>
      </c>
      <c r="DW18" s="310">
        <v>0.105</v>
      </c>
      <c r="DX18" s="310">
        <v>0.105</v>
      </c>
      <c r="DY18" s="310">
        <v>0.15</v>
      </c>
      <c r="DZ18" s="310">
        <v>0.15</v>
      </c>
      <c r="EA18" s="310">
        <v>0.15</v>
      </c>
      <c r="EB18" s="310">
        <v>0.15</v>
      </c>
      <c r="EC18" s="310">
        <v>0.14000000000000001</v>
      </c>
      <c r="ED18" s="310">
        <v>0.14000000000000001</v>
      </c>
      <c r="EE18" s="310">
        <v>0.14000000000000001</v>
      </c>
      <c r="EF18" s="310">
        <v>0.14000000000000001</v>
      </c>
      <c r="EG18" s="310">
        <v>0.14000000000000001</v>
      </c>
      <c r="EH18" s="310">
        <v>0.14000000000000001</v>
      </c>
      <c r="EI18" s="310">
        <v>0.12</v>
      </c>
      <c r="EJ18" s="310">
        <v>0.12</v>
      </c>
      <c r="EK18" s="310">
        <v>0.12</v>
      </c>
      <c r="EL18" s="310">
        <v>0.12</v>
      </c>
      <c r="EM18" s="310">
        <v>0.12</v>
      </c>
      <c r="EN18" s="310">
        <v>0.12</v>
      </c>
      <c r="EO18" s="310">
        <v>0.11</v>
      </c>
      <c r="EP18" s="310">
        <v>0.11</v>
      </c>
      <c r="EQ18" s="310">
        <v>0.11</v>
      </c>
      <c r="ER18" s="310">
        <v>0.1</v>
      </c>
      <c r="ES18" s="28">
        <v>0.1</v>
      </c>
      <c r="ET18" s="28">
        <v>0.1</v>
      </c>
      <c r="EU18" s="28">
        <v>0.1</v>
      </c>
      <c r="EV18" s="28">
        <v>0.1</v>
      </c>
      <c r="EW18" s="28">
        <v>0.1</v>
      </c>
      <c r="EX18" s="28">
        <v>0.1</v>
      </c>
      <c r="EY18" s="28">
        <v>0.1</v>
      </c>
      <c r="EZ18" s="28">
        <v>0.11</v>
      </c>
      <c r="FA18" s="28">
        <v>0.11</v>
      </c>
      <c r="FB18" s="28">
        <v>0.11</v>
      </c>
      <c r="FC18" s="28">
        <v>0.11</v>
      </c>
      <c r="FD18" s="28">
        <v>0.11</v>
      </c>
      <c r="FE18" s="28">
        <v>0.11</v>
      </c>
      <c r="FF18" s="28">
        <v>0.11</v>
      </c>
      <c r="FG18" s="28">
        <v>0.11</v>
      </c>
      <c r="FH18" s="28">
        <v>0.11</v>
      </c>
      <c r="FI18" s="28">
        <v>0.11</v>
      </c>
      <c r="FJ18" s="28">
        <v>0.11</v>
      </c>
      <c r="FK18" s="28">
        <v>0.11</v>
      </c>
      <c r="FL18" s="28">
        <v>0.11</v>
      </c>
      <c r="FM18" s="28">
        <v>0.11</v>
      </c>
      <c r="FN18" s="28">
        <v>0.11</v>
      </c>
      <c r="FO18" s="28">
        <v>0.11</v>
      </c>
      <c r="FP18" s="28">
        <v>0.1</v>
      </c>
      <c r="FQ18" s="28">
        <v>0.09</v>
      </c>
      <c r="FR18" s="28">
        <v>0.09</v>
      </c>
      <c r="FS18" s="28">
        <v>0.09</v>
      </c>
      <c r="FT18" s="28">
        <v>0.09</v>
      </c>
      <c r="FU18" s="28">
        <v>0.09</v>
      </c>
      <c r="FV18" s="28">
        <v>0.08</v>
      </c>
      <c r="FW18" s="28">
        <v>0.08</v>
      </c>
      <c r="FX18" s="28">
        <v>0.06</v>
      </c>
      <c r="FY18" s="28">
        <v>0.06</v>
      </c>
      <c r="FZ18" s="28">
        <v>0.06</v>
      </c>
      <c r="GA18" s="28">
        <v>0.06</v>
      </c>
      <c r="GB18" s="28">
        <v>0.06</v>
      </c>
      <c r="GC18" s="28">
        <v>0.06</v>
      </c>
      <c r="GD18" s="28">
        <v>0.06</v>
      </c>
      <c r="GE18" s="28">
        <v>0.06</v>
      </c>
      <c r="GF18" s="28">
        <v>0.06</v>
      </c>
      <c r="GG18" s="28">
        <v>0.06</v>
      </c>
      <c r="GH18" s="28">
        <v>0.06</v>
      </c>
      <c r="GI18" s="28">
        <v>0.06</v>
      </c>
      <c r="GJ18" s="28">
        <v>0.06</v>
      </c>
      <c r="GK18" s="28">
        <v>0.06</v>
      </c>
      <c r="GL18" s="28">
        <v>6.5000000000000002E-2</v>
      </c>
      <c r="GM18" s="28">
        <v>6.5000000000000002E-2</v>
      </c>
      <c r="GN18" s="28">
        <v>0.09</v>
      </c>
      <c r="GO18" s="28">
        <v>0.09</v>
      </c>
      <c r="GP18" s="28">
        <v>0.09</v>
      </c>
      <c r="GQ18" s="28">
        <v>0.1</v>
      </c>
      <c r="GR18" s="28">
        <v>0.1</v>
      </c>
      <c r="GS18" s="28">
        <v>0.1</v>
      </c>
      <c r="GT18" s="28">
        <v>0.12</v>
      </c>
      <c r="GU18" s="28">
        <v>0.12</v>
      </c>
      <c r="GV18" s="28">
        <v>0.12</v>
      </c>
      <c r="GW18" s="28">
        <v>0.13</v>
      </c>
      <c r="GX18" s="28">
        <v>0.13</v>
      </c>
      <c r="GY18" s="28">
        <v>0.13</v>
      </c>
      <c r="GZ18" s="28">
        <v>0.13</v>
      </c>
      <c r="HA18" s="28">
        <v>0.13</v>
      </c>
      <c r="HB18" s="28">
        <v>0.13</v>
      </c>
      <c r="HC18" s="28">
        <v>0.13</v>
      </c>
      <c r="HD18" s="28">
        <v>0.13</v>
      </c>
      <c r="HE18" s="28">
        <v>0.13</v>
      </c>
      <c r="HF18" s="28">
        <v>0.13</v>
      </c>
      <c r="HG18" s="28">
        <v>0.13</v>
      </c>
      <c r="HH18" s="28">
        <v>0.13</v>
      </c>
      <c r="HI18" s="28">
        <v>0.13</v>
      </c>
      <c r="HJ18" s="28">
        <v>0.13</v>
      </c>
      <c r="HK18" s="355">
        <v>0.13</v>
      </c>
      <c r="HL18" s="355">
        <v>0.12</v>
      </c>
      <c r="HM18" s="355">
        <v>0.12</v>
      </c>
      <c r="HN18" s="355">
        <v>0.11</v>
      </c>
      <c r="HO18" s="28">
        <v>0.11</v>
      </c>
      <c r="HP18" s="28">
        <v>0.11</v>
      </c>
      <c r="HQ18" s="233">
        <v>0.11</v>
      </c>
      <c r="HY18" s="369"/>
    </row>
    <row r="19" spans="1:233" ht="1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215"/>
      <c r="CU19" s="215"/>
      <c r="CV19" s="215"/>
      <c r="CW19" s="216"/>
      <c r="CX19" s="216"/>
      <c r="CY19" s="216"/>
      <c r="CZ19" s="216"/>
      <c r="DA19" s="216"/>
      <c r="DB19" s="216"/>
      <c r="DC19" s="216"/>
      <c r="DD19" s="216"/>
      <c r="DE19" s="216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HK19"/>
      <c r="HL19"/>
      <c r="HM19"/>
      <c r="HN19"/>
    </row>
    <row r="20" spans="1:233" ht="15" customHeight="1">
      <c r="A20" s="214" t="s">
        <v>183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215"/>
      <c r="CU20" s="215"/>
      <c r="CV20" s="215"/>
      <c r="CW20" s="216"/>
      <c r="CX20" s="216"/>
      <c r="CY20" s="216"/>
      <c r="CZ20" s="216"/>
      <c r="DA20" s="216"/>
      <c r="DB20" s="216"/>
      <c r="DC20" s="216"/>
      <c r="DD20" s="216"/>
      <c r="DE20" s="216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292">
        <v>2628.7</v>
      </c>
      <c r="FC20" s="292">
        <v>2635.33</v>
      </c>
      <c r="FD20" s="292">
        <v>2631.51</v>
      </c>
      <c r="FE20" s="292">
        <v>2642.78</v>
      </c>
      <c r="FF20" s="292">
        <v>2649.35</v>
      </c>
      <c r="FG20" s="292">
        <v>2657.76</v>
      </c>
      <c r="FH20" s="292">
        <v>2666</v>
      </c>
      <c r="FI20" s="292">
        <v>2672</v>
      </c>
      <c r="FJ20" s="292">
        <v>2667.21</v>
      </c>
      <c r="FK20" s="292">
        <v>2701.17</v>
      </c>
      <c r="FL20" s="292">
        <v>2715.22</v>
      </c>
      <c r="FM20" s="292">
        <v>2734.33</v>
      </c>
      <c r="FN20" s="292">
        <v>2751.57</v>
      </c>
      <c r="FO20" s="292">
        <v>2762.71</v>
      </c>
      <c r="FP20" s="292">
        <v>2777.74</v>
      </c>
      <c r="FQ20" s="292">
        <v>2788.91</v>
      </c>
      <c r="FR20" s="292">
        <v>2805.97</v>
      </c>
      <c r="FS20" s="292">
        <v>2823.89</v>
      </c>
      <c r="FT20" s="292">
        <v>2844.7</v>
      </c>
      <c r="FU20" s="292">
        <v>2852.94</v>
      </c>
      <c r="FV20" s="292">
        <v>2854.72</v>
      </c>
      <c r="FW20" s="292">
        <v>2851.99</v>
      </c>
      <c r="FX20" s="292">
        <v>2849.66</v>
      </c>
      <c r="FY20" s="292">
        <v>2849.89</v>
      </c>
      <c r="FZ20" s="292">
        <v>2850.12</v>
      </c>
      <c r="GA20" s="292">
        <v>2849.27</v>
      </c>
      <c r="GB20" s="292">
        <v>2849.81</v>
      </c>
      <c r="GC20" s="292">
        <v>2850.01</v>
      </c>
      <c r="GD20" s="292">
        <v>2849.25</v>
      </c>
      <c r="GE20" s="292">
        <v>2848.87</v>
      </c>
      <c r="GF20" s="292">
        <v>2849.12</v>
      </c>
      <c r="GG20" s="292">
        <v>2849.48</v>
      </c>
      <c r="GH20" s="292">
        <v>2849.2</v>
      </c>
      <c r="GI20" s="292">
        <v>2848.85</v>
      </c>
      <c r="GJ20" s="292">
        <v>2849.21</v>
      </c>
      <c r="GK20" s="292">
        <v>2849.34</v>
      </c>
      <c r="GL20" s="292">
        <v>2850.26</v>
      </c>
      <c r="GM20" s="292">
        <v>2865.73</v>
      </c>
      <c r="GN20" s="292">
        <v>2948.46</v>
      </c>
      <c r="GO20" s="292">
        <v>3083.88</v>
      </c>
      <c r="GP20" s="292">
        <v>3120.84</v>
      </c>
      <c r="GQ20" s="292">
        <v>3134.1</v>
      </c>
      <c r="GR20" s="292">
        <v>3168.09</v>
      </c>
      <c r="GS20" s="292">
        <v>3199.28</v>
      </c>
      <c r="GT20" s="292">
        <v>3333.02</v>
      </c>
      <c r="GU20" s="292">
        <v>3389.12</v>
      </c>
      <c r="GV20" s="292">
        <v>3419.67</v>
      </c>
      <c r="GW20" s="292">
        <v>3444.6</v>
      </c>
      <c r="GX20" s="292">
        <v>3491.46</v>
      </c>
      <c r="GY20" s="292">
        <v>3521.87</v>
      </c>
      <c r="GZ20" s="292">
        <v>3518.14</v>
      </c>
      <c r="HA20" s="292">
        <v>3475.7</v>
      </c>
      <c r="HB20" s="292">
        <v>3447.5</v>
      </c>
      <c r="HC20" s="292">
        <v>3432.66</v>
      </c>
      <c r="HD20" s="292">
        <v>3454.55</v>
      </c>
      <c r="HE20" s="292">
        <v>3472.78</v>
      </c>
      <c r="HF20" s="292">
        <v>3459.5</v>
      </c>
      <c r="HG20" s="292">
        <v>3447.95</v>
      </c>
      <c r="HH20" s="347">
        <v>3432.78</v>
      </c>
      <c r="HI20" s="347">
        <v>3410.69</v>
      </c>
      <c r="HJ20" s="347">
        <v>3401.47</v>
      </c>
      <c r="HK20" s="357">
        <v>3381.89</v>
      </c>
      <c r="HL20" s="357">
        <v>3375.99</v>
      </c>
      <c r="HM20" s="357">
        <v>3377.03</v>
      </c>
      <c r="HN20" s="357">
        <v>3381.43</v>
      </c>
      <c r="HO20" s="425">
        <v>3381.05</v>
      </c>
      <c r="HP20" s="425">
        <v>3380.81</v>
      </c>
      <c r="HQ20" s="425">
        <v>3380.94</v>
      </c>
    </row>
    <row r="21" spans="1:233" ht="15" customHeight="1">
      <c r="A21" s="214"/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5"/>
      <c r="CU21" s="215"/>
      <c r="CV21" s="215"/>
      <c r="CW21" s="215"/>
      <c r="CX21" s="215"/>
      <c r="CY21" s="215"/>
      <c r="CZ21" s="215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</row>
    <row r="22" spans="1:233" ht="15" customHeight="1">
      <c r="A22" s="214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  <c r="DW22" s="308"/>
      <c r="DX22" s="308"/>
      <c r="DY22" s="308"/>
      <c r="DZ22" s="308"/>
      <c r="EA22" s="308"/>
      <c r="EB22" s="308"/>
      <c r="EC22" s="308"/>
      <c r="ED22" s="308"/>
      <c r="EE22" s="308"/>
      <c r="EF22" s="308"/>
      <c r="EG22" s="308"/>
      <c r="EH22" s="308"/>
      <c r="EI22" s="308"/>
      <c r="EJ22" s="308"/>
      <c r="EK22" s="308"/>
      <c r="EL22" s="308"/>
      <c r="EM22" s="308"/>
      <c r="EN22" s="308"/>
      <c r="EO22" s="308"/>
      <c r="EP22" s="308"/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08"/>
      <c r="FE22" s="308"/>
      <c r="FF22" s="308"/>
      <c r="FG22" s="308"/>
      <c r="FH22" s="308"/>
      <c r="FI22" s="308"/>
      <c r="FJ22" s="308"/>
      <c r="FK22" s="308"/>
      <c r="FL22" s="308"/>
      <c r="FM22" s="308"/>
      <c r="FN22" s="308"/>
      <c r="FO22" s="308"/>
      <c r="FP22" s="308"/>
      <c r="FQ22" s="308"/>
      <c r="FR22" s="308"/>
      <c r="FS22" s="308"/>
      <c r="FT22" s="308"/>
      <c r="FU22" s="308"/>
      <c r="FV22" s="308"/>
      <c r="FW22" s="308"/>
      <c r="FX22" s="308"/>
      <c r="FY22" s="308"/>
      <c r="FZ22" s="308"/>
      <c r="GA22" s="308"/>
      <c r="GB22" s="308"/>
      <c r="GC22" s="308"/>
      <c r="GD22" s="308"/>
      <c r="GE22" s="308"/>
      <c r="GF22" s="308"/>
      <c r="GG22" s="308"/>
      <c r="GH22" s="308"/>
      <c r="GI22" s="308"/>
      <c r="GJ22" s="308"/>
      <c r="GK22" s="308"/>
      <c r="GL22" s="308"/>
      <c r="GM22" s="308"/>
      <c r="GN22" s="308"/>
      <c r="GO22" s="308"/>
      <c r="GP22" s="308"/>
      <c r="GQ22" s="308"/>
      <c r="GR22" s="308"/>
      <c r="GS22" s="308"/>
      <c r="GT22" s="308"/>
      <c r="GU22" s="308"/>
      <c r="GV22" s="308"/>
      <c r="GW22" s="308"/>
      <c r="GX22" s="308"/>
      <c r="GY22" s="308"/>
      <c r="GZ22" s="308"/>
      <c r="HA22" s="308"/>
      <c r="HB22" s="308"/>
      <c r="HC22" s="308"/>
      <c r="HD22" s="308"/>
      <c r="HE22" s="308"/>
      <c r="HF22" s="308"/>
      <c r="HG22" s="308"/>
    </row>
    <row r="23" spans="1:233" ht="15" customHeight="1">
      <c r="A23" s="11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  <c r="AL23" s="308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  <c r="DV23" s="308"/>
      <c r="DW23" s="308"/>
      <c r="DX23" s="308"/>
      <c r="DY23" s="308"/>
      <c r="DZ23" s="308"/>
      <c r="EA23" s="308"/>
      <c r="EB23" s="308"/>
      <c r="EC23" s="308"/>
      <c r="ED23" s="308"/>
      <c r="EE23" s="308"/>
      <c r="EF23" s="308"/>
      <c r="EG23" s="308"/>
      <c r="EH23" s="308"/>
      <c r="EI23" s="308"/>
      <c r="EJ23" s="308"/>
      <c r="EK23" s="308"/>
      <c r="EL23" s="308"/>
      <c r="EM23" s="308"/>
      <c r="EN23" s="308"/>
      <c r="EO23" s="308"/>
      <c r="EP23" s="308"/>
      <c r="EQ23" s="308"/>
      <c r="ER23" s="308"/>
      <c r="ES23" s="308"/>
      <c r="ET23" s="308"/>
      <c r="EU23" s="308"/>
      <c r="EV23" s="308"/>
      <c r="EW23" s="308"/>
      <c r="EX23" s="308"/>
      <c r="EY23" s="308"/>
      <c r="EZ23" s="308"/>
      <c r="FA23" s="308"/>
      <c r="FB23" s="308"/>
      <c r="FC23" s="308"/>
      <c r="FD23" s="308"/>
      <c r="FE23" s="308"/>
      <c r="FF23" s="308"/>
      <c r="FG23" s="308"/>
      <c r="FH23" s="308"/>
      <c r="FI23" s="308"/>
      <c r="FJ23" s="308"/>
      <c r="FK23" s="308"/>
      <c r="FL23" s="308"/>
      <c r="FM23" s="308"/>
      <c r="FN23" s="308"/>
      <c r="FO23" s="308"/>
      <c r="FP23" s="308"/>
      <c r="FQ23" s="308"/>
      <c r="FR23" s="308"/>
      <c r="FS23" s="308"/>
      <c r="FT23" s="308"/>
      <c r="FU23" s="308"/>
      <c r="FV23" s="308"/>
      <c r="FW23" s="308"/>
      <c r="FX23" s="308"/>
      <c r="FY23" s="308"/>
      <c r="FZ23" s="308"/>
      <c r="GA23" s="308"/>
      <c r="GB23" s="308"/>
      <c r="GC23" s="308"/>
      <c r="GD23" s="308"/>
      <c r="GE23" s="308"/>
      <c r="GF23" s="308"/>
      <c r="GG23" s="308"/>
      <c r="GH23" s="308"/>
      <c r="GI23" s="308"/>
      <c r="GJ23" s="308"/>
      <c r="GK23" s="308"/>
      <c r="GL23" s="308"/>
      <c r="GM23" s="308"/>
      <c r="GN23" s="308"/>
      <c r="GO23" s="308"/>
      <c r="GP23" s="308"/>
      <c r="GQ23" s="308"/>
      <c r="GR23" s="308"/>
      <c r="GS23" s="308"/>
      <c r="GT23" s="308"/>
      <c r="GU23" s="308"/>
      <c r="GV23" s="308"/>
      <c r="GW23" s="308"/>
      <c r="GX23" s="308"/>
      <c r="GY23" s="308"/>
      <c r="GZ23" s="308"/>
      <c r="HA23" s="308"/>
      <c r="HB23" s="308"/>
      <c r="HC23" s="308"/>
      <c r="HD23" s="308"/>
      <c r="HE23" s="308"/>
      <c r="HF23" s="308"/>
      <c r="HG23" s="308"/>
      <c r="HH23" s="308"/>
      <c r="HI23" s="308"/>
    </row>
    <row r="24" spans="1:233" ht="15" customHeight="1">
      <c r="A24" s="11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/>
      <c r="AD24" s="308"/>
      <c r="AE24" s="308"/>
      <c r="AF24" s="308"/>
      <c r="AG24" s="308"/>
      <c r="AH24" s="308"/>
      <c r="AI24" s="308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  <c r="CC24" s="308"/>
      <c r="CD24" s="308"/>
      <c r="CE24" s="308"/>
      <c r="CF24" s="308"/>
      <c r="CG24" s="308"/>
      <c r="CH24" s="308"/>
      <c r="CI24" s="308"/>
      <c r="CJ24" s="308"/>
      <c r="CK24" s="308"/>
      <c r="CL24" s="308"/>
      <c r="CM24" s="308"/>
      <c r="CN24" s="308"/>
      <c r="CO24" s="308"/>
      <c r="CP24" s="308"/>
      <c r="CQ24" s="308"/>
      <c r="CR24" s="308"/>
      <c r="CS24" s="308"/>
      <c r="CT24" s="308"/>
      <c r="CU24" s="308"/>
      <c r="CV24" s="308"/>
      <c r="CW24" s="308"/>
      <c r="CX24" s="308"/>
      <c r="CY24" s="308"/>
      <c r="CZ24" s="308"/>
      <c r="DA24" s="308"/>
      <c r="DB24" s="308"/>
      <c r="DC24" s="308"/>
      <c r="DD24" s="308"/>
      <c r="DE24" s="308"/>
      <c r="DF24" s="308"/>
      <c r="DG24" s="308"/>
      <c r="DH24" s="308"/>
      <c r="DI24" s="308"/>
      <c r="DJ24" s="308"/>
      <c r="DK24" s="308"/>
      <c r="DL24" s="308"/>
      <c r="DM24" s="308"/>
      <c r="DN24" s="308"/>
      <c r="DO24" s="308"/>
      <c r="DP24" s="308"/>
      <c r="DQ24" s="308"/>
      <c r="DR24" s="308"/>
      <c r="DS24" s="308"/>
      <c r="DT24" s="308"/>
      <c r="DU24" s="308"/>
      <c r="DV24" s="308"/>
      <c r="DW24" s="308"/>
      <c r="DX24" s="308"/>
      <c r="DY24" s="308"/>
      <c r="DZ24" s="308"/>
      <c r="EA24" s="308"/>
      <c r="EB24" s="308"/>
      <c r="EC24" s="308"/>
      <c r="ED24" s="308"/>
      <c r="EE24" s="308"/>
      <c r="EF24" s="308"/>
      <c r="EG24" s="308"/>
      <c r="EH24" s="308"/>
      <c r="EI24" s="308"/>
      <c r="EJ24" s="308"/>
      <c r="EK24" s="308"/>
      <c r="EL24" s="308"/>
      <c r="EM24" s="308"/>
      <c r="EN24" s="308"/>
      <c r="EO24" s="308"/>
      <c r="EP24" s="308"/>
      <c r="EQ24" s="308"/>
      <c r="ER24" s="308"/>
      <c r="ES24" s="308"/>
      <c r="ET24" s="308"/>
      <c r="EU24" s="308"/>
      <c r="EV24" s="308"/>
      <c r="EW24" s="308"/>
      <c r="EX24" s="308"/>
      <c r="EY24" s="308"/>
      <c r="EZ24" s="308"/>
      <c r="FA24" s="308"/>
      <c r="FB24" s="308"/>
      <c r="FC24" s="308"/>
      <c r="FD24" s="308"/>
      <c r="FE24" s="308"/>
      <c r="FF24" s="308"/>
      <c r="FG24" s="308"/>
      <c r="FH24" s="308"/>
      <c r="FI24" s="308"/>
      <c r="FJ24" s="308"/>
      <c r="FK24" s="308"/>
      <c r="FL24" s="308"/>
      <c r="FM24" s="308"/>
      <c r="FN24" s="308"/>
      <c r="FO24" s="308"/>
      <c r="FP24" s="308"/>
      <c r="FQ24" s="308"/>
      <c r="FR24" s="308"/>
      <c r="FS24" s="308"/>
      <c r="FT24" s="308"/>
      <c r="FU24" s="308"/>
      <c r="FV24" s="308"/>
      <c r="FW24" s="308"/>
      <c r="FX24" s="308"/>
      <c r="FY24" s="308"/>
      <c r="FZ24" s="308"/>
      <c r="GA24" s="308"/>
      <c r="GB24" s="308"/>
      <c r="GC24" s="308"/>
      <c r="GD24" s="308"/>
      <c r="GE24" s="308"/>
      <c r="GF24" s="308"/>
      <c r="GG24" s="308"/>
      <c r="GH24" s="308"/>
      <c r="GI24" s="308"/>
      <c r="GJ24" s="308"/>
      <c r="GK24" s="308"/>
      <c r="GL24" s="308"/>
      <c r="GM24" s="308"/>
      <c r="GN24" s="308"/>
      <c r="GO24" s="308"/>
      <c r="GP24" s="308"/>
      <c r="GQ24" s="308"/>
      <c r="GR24" s="308"/>
      <c r="GS24" s="308"/>
      <c r="GT24" s="308"/>
      <c r="GU24" s="308"/>
      <c r="GV24" s="308"/>
      <c r="GW24" s="308"/>
      <c r="GX24" s="308"/>
      <c r="GY24" s="308"/>
      <c r="GZ24" s="308"/>
      <c r="HA24" s="308"/>
      <c r="HB24" s="308"/>
      <c r="HC24" s="308"/>
      <c r="HD24" s="308"/>
      <c r="HE24" s="308"/>
      <c r="HF24" s="308"/>
      <c r="HG24" s="308"/>
      <c r="HH24" s="308"/>
      <c r="HI24" s="308"/>
    </row>
    <row r="25" spans="1:233" ht="15" customHeight="1">
      <c r="A25" s="2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  <c r="AB25" s="308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  <c r="CC25" s="308"/>
      <c r="CD25" s="308"/>
      <c r="CE25" s="308"/>
      <c r="CF25" s="308"/>
      <c r="CG25" s="308"/>
      <c r="CH25" s="308"/>
      <c r="CI25" s="308"/>
      <c r="CJ25" s="308"/>
      <c r="CK25" s="308"/>
      <c r="CL25" s="308"/>
      <c r="CM25" s="308"/>
      <c r="CN25" s="308"/>
      <c r="CO25" s="308"/>
      <c r="CP25" s="308"/>
      <c r="CQ25" s="308"/>
      <c r="CR25" s="308"/>
      <c r="CS25" s="308"/>
      <c r="CT25" s="308"/>
      <c r="CU25" s="308"/>
      <c r="CV25" s="308"/>
      <c r="CW25" s="308"/>
      <c r="CX25" s="308"/>
      <c r="CY25" s="308"/>
      <c r="CZ25" s="308"/>
      <c r="DA25" s="308"/>
      <c r="DB25" s="308"/>
      <c r="DC25" s="308"/>
      <c r="DD25" s="308"/>
      <c r="DE25" s="308"/>
      <c r="DF25" s="308"/>
      <c r="DG25" s="308"/>
      <c r="DH25" s="308"/>
      <c r="DI25" s="308"/>
      <c r="DJ25" s="308"/>
      <c r="DK25" s="308"/>
      <c r="DL25" s="308"/>
      <c r="DM25" s="308"/>
      <c r="DN25" s="308"/>
      <c r="DO25" s="308"/>
      <c r="DP25" s="308"/>
      <c r="DQ25" s="308"/>
      <c r="DR25" s="308"/>
      <c r="DS25" s="308"/>
      <c r="DT25" s="308"/>
      <c r="DU25" s="308"/>
      <c r="DV25" s="308"/>
      <c r="DW25" s="308"/>
      <c r="DX25" s="308"/>
      <c r="DY25" s="308"/>
      <c r="DZ25" s="308"/>
      <c r="EA25" s="308"/>
      <c r="EB25" s="308"/>
      <c r="EC25" s="308"/>
      <c r="ED25" s="308"/>
      <c r="EE25" s="308"/>
      <c r="EF25" s="308"/>
      <c r="EG25" s="308"/>
      <c r="EH25" s="308"/>
      <c r="EI25" s="308"/>
      <c r="EJ25" s="308"/>
      <c r="EK25" s="308"/>
      <c r="EL25" s="308"/>
      <c r="EM25" s="308"/>
      <c r="EN25" s="308"/>
      <c r="EO25" s="308"/>
      <c r="EP25" s="308"/>
      <c r="EQ25" s="308"/>
      <c r="ER25" s="308"/>
      <c r="ES25" s="308"/>
      <c r="ET25" s="308"/>
      <c r="EU25" s="308"/>
      <c r="EV25" s="308"/>
      <c r="EW25" s="308"/>
      <c r="EX25" s="308"/>
      <c r="EY25" s="308"/>
      <c r="EZ25" s="308"/>
      <c r="FA25" s="308"/>
      <c r="FB25" s="308"/>
      <c r="FC25" s="308"/>
      <c r="FD25" s="308"/>
      <c r="FE25" s="308"/>
      <c r="FF25" s="308"/>
      <c r="FG25" s="308"/>
      <c r="FH25" s="308"/>
      <c r="FI25" s="308"/>
      <c r="FJ25" s="308"/>
      <c r="FK25" s="308"/>
      <c r="FL25" s="308"/>
      <c r="FM25" s="308"/>
      <c r="FN25" s="308"/>
      <c r="FO25" s="308"/>
      <c r="FP25" s="308"/>
      <c r="FQ25" s="308"/>
      <c r="FR25" s="308"/>
      <c r="FS25" s="308"/>
      <c r="FT25" s="308"/>
      <c r="FU25" s="308"/>
      <c r="FV25" s="308"/>
      <c r="FW25" s="308"/>
      <c r="FX25" s="308"/>
      <c r="FY25" s="308"/>
      <c r="FZ25" s="308"/>
      <c r="GA25" s="308"/>
      <c r="GB25" s="308"/>
      <c r="GC25" s="308"/>
      <c r="GD25" s="308"/>
      <c r="GE25" s="308"/>
      <c r="GF25" s="308"/>
      <c r="GG25" s="308"/>
      <c r="GH25" s="308"/>
      <c r="GI25" s="308"/>
      <c r="GJ25" s="308"/>
      <c r="GK25" s="308"/>
      <c r="GL25" s="308"/>
      <c r="GM25" s="308"/>
      <c r="GN25" s="308"/>
      <c r="GO25" s="308"/>
      <c r="GP25" s="308"/>
      <c r="GQ25" s="308"/>
      <c r="GR25" s="308"/>
      <c r="GS25" s="308"/>
      <c r="GT25" s="308"/>
      <c r="GU25" s="308"/>
      <c r="GV25" s="308"/>
      <c r="GW25" s="308"/>
      <c r="GX25" s="308"/>
      <c r="GY25" s="308"/>
      <c r="GZ25" s="308"/>
      <c r="HA25" s="308"/>
      <c r="HB25" s="308"/>
      <c r="HC25" s="308"/>
      <c r="HD25" s="308"/>
      <c r="HE25" s="308"/>
      <c r="HF25" s="308"/>
      <c r="HG25" s="308"/>
      <c r="HH25" s="308"/>
      <c r="HI25" s="308"/>
    </row>
    <row r="26" spans="1:233" ht="15" customHeight="1">
      <c r="A26" s="11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  <c r="CJ26" s="308"/>
      <c r="CK26" s="308"/>
      <c r="CL26" s="308"/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308"/>
      <c r="EH26" s="308"/>
      <c r="EI26" s="308"/>
      <c r="EJ26" s="308"/>
      <c r="EK26" s="308"/>
      <c r="EL26" s="308"/>
      <c r="EM26" s="308"/>
      <c r="EN26" s="308"/>
      <c r="EO26" s="308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  <c r="FG26" s="308"/>
      <c r="FH26" s="308"/>
      <c r="FI26" s="308"/>
      <c r="FJ26" s="308"/>
      <c r="FK26" s="308"/>
      <c r="FL26" s="308"/>
      <c r="FM26" s="308"/>
      <c r="FN26" s="308"/>
      <c r="FO26" s="308"/>
      <c r="FP26" s="308"/>
      <c r="FQ26" s="308"/>
      <c r="FR26" s="308"/>
      <c r="FS26" s="308"/>
      <c r="FT26" s="308"/>
      <c r="FU26" s="308"/>
      <c r="FV26" s="308"/>
      <c r="FW26" s="308"/>
      <c r="FX26" s="308"/>
      <c r="FY26" s="308"/>
      <c r="FZ26" s="308"/>
      <c r="GA26" s="308"/>
      <c r="GB26" s="308"/>
      <c r="GC26" s="308"/>
      <c r="GD26" s="308"/>
      <c r="GE26" s="308"/>
      <c r="GF26" s="308"/>
      <c r="GG26" s="308"/>
      <c r="GH26" s="308"/>
      <c r="GI26" s="308"/>
      <c r="GJ26" s="308"/>
      <c r="GK26" s="308"/>
      <c r="GL26" s="308"/>
      <c r="GM26" s="308"/>
      <c r="GN26" s="308"/>
      <c r="GO26" s="308"/>
      <c r="GP26" s="308"/>
      <c r="GQ26" s="308"/>
      <c r="GR26" s="308"/>
      <c r="GS26" s="308"/>
      <c r="GT26" s="308"/>
      <c r="GU26" s="308"/>
      <c r="GV26" s="308"/>
      <c r="GW26" s="308"/>
      <c r="GX26" s="308"/>
      <c r="GY26" s="308"/>
      <c r="GZ26" s="308"/>
      <c r="HA26" s="308"/>
      <c r="HB26" s="308"/>
      <c r="HC26" s="308"/>
      <c r="HD26" s="308"/>
      <c r="HE26" s="308"/>
      <c r="HF26" s="308"/>
      <c r="HG26" s="308"/>
    </row>
    <row r="27" spans="1:233" ht="15" customHeight="1">
      <c r="A27" s="11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08"/>
      <c r="AC27" s="308"/>
      <c r="AD27" s="308"/>
      <c r="AE27" s="308"/>
      <c r="AF27" s="308"/>
      <c r="AG27" s="308"/>
      <c r="AH27" s="308"/>
      <c r="AI27" s="308"/>
      <c r="AJ27" s="308"/>
      <c r="AK27" s="308"/>
      <c r="AL27" s="308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  <c r="BW27" s="308"/>
      <c r="BX27" s="308"/>
      <c r="BY27" s="308"/>
      <c r="BZ27" s="308"/>
      <c r="CA27" s="308"/>
      <c r="CB27" s="308"/>
      <c r="CC27" s="308"/>
      <c r="CD27" s="308"/>
      <c r="CE27" s="308"/>
      <c r="CF27" s="308"/>
      <c r="CG27" s="308"/>
      <c r="CH27" s="308"/>
      <c r="CI27" s="308"/>
      <c r="CJ27" s="308"/>
      <c r="CK27" s="308"/>
      <c r="CL27" s="308"/>
      <c r="CM27" s="308"/>
      <c r="CN27" s="308"/>
      <c r="CO27" s="308"/>
      <c r="CP27" s="308"/>
      <c r="CQ27" s="308"/>
      <c r="CR27" s="308"/>
      <c r="CS27" s="308"/>
      <c r="CT27" s="308"/>
      <c r="CU27" s="308"/>
      <c r="CV27" s="308"/>
      <c r="CW27" s="308"/>
      <c r="CX27" s="308"/>
      <c r="CY27" s="308"/>
      <c r="CZ27" s="308"/>
      <c r="DA27" s="308"/>
      <c r="DB27" s="308"/>
      <c r="DC27" s="308"/>
      <c r="DD27" s="308"/>
      <c r="DE27" s="308"/>
      <c r="DF27" s="308"/>
      <c r="DG27" s="308"/>
      <c r="DH27" s="308"/>
      <c r="DI27" s="308"/>
      <c r="DJ27" s="308"/>
      <c r="DK27" s="308"/>
      <c r="DL27" s="308"/>
      <c r="DM27" s="308"/>
      <c r="DN27" s="308"/>
      <c r="DO27" s="308"/>
      <c r="DP27" s="308"/>
      <c r="DQ27" s="308"/>
      <c r="DR27" s="308"/>
      <c r="DS27" s="308"/>
      <c r="DT27" s="308"/>
      <c r="DU27" s="308"/>
      <c r="DV27" s="308"/>
      <c r="DW27" s="308"/>
      <c r="DX27" s="308"/>
      <c r="DY27" s="308"/>
      <c r="DZ27" s="308"/>
      <c r="EA27" s="308"/>
      <c r="EB27" s="308"/>
      <c r="EC27" s="308"/>
      <c r="ED27" s="308"/>
      <c r="EE27" s="308"/>
      <c r="EF27" s="308"/>
      <c r="EG27" s="308"/>
      <c r="EH27" s="308"/>
      <c r="EI27" s="308"/>
      <c r="EJ27" s="308"/>
      <c r="EK27" s="308"/>
      <c r="EL27" s="308"/>
      <c r="EM27" s="308"/>
      <c r="EN27" s="308"/>
      <c r="EO27" s="308"/>
      <c r="EP27" s="308"/>
      <c r="EQ27" s="308"/>
      <c r="ER27" s="308"/>
      <c r="ES27" s="308"/>
      <c r="ET27" s="308"/>
      <c r="EU27" s="308"/>
      <c r="EV27" s="308"/>
      <c r="EW27" s="308"/>
      <c r="EX27" s="308"/>
      <c r="EY27" s="308"/>
      <c r="EZ27" s="308"/>
      <c r="FA27" s="308"/>
      <c r="FB27" s="308"/>
      <c r="FC27" s="308"/>
      <c r="FD27" s="308"/>
      <c r="FE27" s="308"/>
      <c r="FF27" s="308"/>
      <c r="FG27" s="308"/>
      <c r="FH27" s="308"/>
      <c r="FI27" s="308"/>
      <c r="FJ27" s="308"/>
      <c r="FK27" s="308"/>
      <c r="FL27" s="308"/>
      <c r="FM27" s="308"/>
      <c r="FN27" s="308"/>
      <c r="FO27" s="308"/>
      <c r="FP27" s="308"/>
      <c r="FQ27" s="308"/>
      <c r="FR27" s="308"/>
      <c r="FS27" s="308"/>
      <c r="FT27" s="308"/>
      <c r="FU27" s="308"/>
      <c r="FV27" s="308"/>
      <c r="FW27" s="308"/>
      <c r="FX27" s="308"/>
      <c r="FY27" s="308"/>
      <c r="FZ27" s="308"/>
      <c r="GA27" s="308"/>
      <c r="GB27" s="308"/>
      <c r="GC27" s="308"/>
      <c r="GD27" s="308"/>
      <c r="GE27" s="308"/>
      <c r="GF27" s="308"/>
      <c r="GG27" s="308"/>
      <c r="GH27" s="308"/>
      <c r="GI27" s="308"/>
      <c r="GJ27" s="308"/>
      <c r="GK27" s="308"/>
      <c r="GL27" s="308"/>
      <c r="GM27" s="308"/>
      <c r="GN27" s="308"/>
      <c r="GO27" s="308"/>
      <c r="GP27" s="308"/>
      <c r="GQ27" s="308"/>
      <c r="GR27" s="308"/>
      <c r="GS27" s="308"/>
      <c r="GT27" s="308"/>
      <c r="GU27" s="308"/>
      <c r="GV27" s="308"/>
      <c r="GW27" s="308"/>
      <c r="GX27" s="308"/>
      <c r="GY27" s="308"/>
      <c r="GZ27" s="308"/>
      <c r="HA27" s="308"/>
      <c r="HB27" s="308"/>
      <c r="HC27" s="308"/>
      <c r="HD27" s="308"/>
      <c r="HE27" s="308"/>
      <c r="HF27" s="308"/>
      <c r="HG27" s="308"/>
    </row>
    <row r="28" spans="1:233" ht="15" customHeight="1">
      <c r="A28" s="11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08"/>
      <c r="AC28" s="308"/>
      <c r="AD28" s="308"/>
      <c r="AE28" s="308"/>
      <c r="AF28" s="308"/>
      <c r="AG28" s="308"/>
      <c r="AH28" s="308"/>
      <c r="AI28" s="308"/>
      <c r="AJ28" s="308"/>
      <c r="AK28" s="308"/>
      <c r="AL28" s="308"/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  <c r="BW28" s="308"/>
      <c r="BX28" s="308"/>
      <c r="BY28" s="308"/>
      <c r="BZ28" s="308"/>
      <c r="CA28" s="308"/>
      <c r="CB28" s="308"/>
      <c r="CC28" s="308"/>
      <c r="CD28" s="308"/>
      <c r="CE28" s="308"/>
      <c r="CF28" s="308"/>
      <c r="CG28" s="308"/>
      <c r="CH28" s="308"/>
      <c r="CI28" s="308"/>
      <c r="CJ28" s="308"/>
      <c r="CK28" s="308"/>
      <c r="CL28" s="308"/>
      <c r="CM28" s="308"/>
      <c r="CN28" s="308"/>
      <c r="CO28" s="308"/>
      <c r="CP28" s="308"/>
      <c r="CQ28" s="308"/>
      <c r="CR28" s="308"/>
      <c r="CS28" s="308"/>
      <c r="CT28" s="308"/>
      <c r="CU28" s="308"/>
      <c r="CV28" s="308"/>
      <c r="CW28" s="308"/>
      <c r="CX28" s="308"/>
      <c r="CY28" s="308"/>
      <c r="CZ28" s="308"/>
      <c r="DA28" s="308"/>
      <c r="DB28" s="308"/>
      <c r="DC28" s="308"/>
      <c r="DD28" s="308"/>
      <c r="DE28" s="308"/>
      <c r="DF28" s="308"/>
      <c r="DG28" s="308"/>
      <c r="DH28" s="308"/>
      <c r="DI28" s="308"/>
      <c r="DJ28" s="308"/>
      <c r="DK28" s="308"/>
      <c r="DL28" s="308"/>
      <c r="DM28" s="308"/>
      <c r="DN28" s="308"/>
      <c r="DO28" s="308"/>
      <c r="DP28" s="308"/>
      <c r="DQ28" s="308"/>
      <c r="DR28" s="308"/>
      <c r="DS28" s="308"/>
      <c r="DT28" s="308"/>
      <c r="DU28" s="308"/>
      <c r="DV28" s="308"/>
      <c r="DW28" s="308"/>
      <c r="DX28" s="308"/>
      <c r="DY28" s="308"/>
      <c r="DZ28" s="308"/>
      <c r="EA28" s="308"/>
      <c r="EB28" s="308"/>
      <c r="EC28" s="308"/>
      <c r="ED28" s="308"/>
      <c r="EE28" s="308"/>
      <c r="EF28" s="308"/>
      <c r="EG28" s="308"/>
      <c r="EH28" s="308"/>
      <c r="EI28" s="308"/>
      <c r="EJ28" s="308"/>
      <c r="EK28" s="308"/>
      <c r="EL28" s="308"/>
      <c r="EM28" s="308"/>
      <c r="EN28" s="308"/>
      <c r="EO28" s="308"/>
      <c r="EP28" s="308"/>
      <c r="EQ28" s="308"/>
      <c r="ER28" s="308"/>
      <c r="ES28" s="308"/>
      <c r="ET28" s="308"/>
      <c r="EU28" s="308"/>
      <c r="EV28" s="308"/>
      <c r="EW28" s="308"/>
      <c r="EX28" s="308"/>
      <c r="EY28" s="308"/>
      <c r="EZ28" s="308"/>
      <c r="FA28" s="308"/>
      <c r="FB28" s="308"/>
      <c r="FC28" s="308"/>
      <c r="FD28" s="308"/>
      <c r="FE28" s="308"/>
      <c r="FF28" s="308"/>
      <c r="FG28" s="308"/>
      <c r="FH28" s="308"/>
      <c r="FI28" s="308"/>
      <c r="FJ28" s="308"/>
      <c r="FK28" s="308"/>
      <c r="FL28" s="308"/>
      <c r="FM28" s="308"/>
      <c r="FN28" s="308"/>
      <c r="FO28" s="308"/>
      <c r="FP28" s="308"/>
      <c r="FQ28" s="308"/>
      <c r="FR28" s="308"/>
      <c r="FS28" s="308"/>
      <c r="FT28" s="308"/>
      <c r="FU28" s="308"/>
      <c r="FV28" s="308"/>
      <c r="FW28" s="308"/>
      <c r="FX28" s="308"/>
      <c r="FY28" s="308"/>
      <c r="FZ28" s="308"/>
      <c r="GA28" s="308"/>
      <c r="GB28" s="308"/>
      <c r="GC28" s="308"/>
      <c r="GD28" s="308"/>
      <c r="GE28" s="308"/>
      <c r="GF28" s="308"/>
      <c r="GG28" s="308"/>
      <c r="GH28" s="308"/>
      <c r="GI28" s="308"/>
      <c r="GJ28" s="308"/>
      <c r="GK28" s="308"/>
      <c r="GL28" s="308"/>
      <c r="GM28" s="308"/>
      <c r="GN28" s="308"/>
      <c r="GO28" s="308"/>
      <c r="GP28" s="308"/>
      <c r="GQ28" s="308"/>
      <c r="GR28" s="308"/>
      <c r="GS28" s="308"/>
      <c r="GT28" s="308"/>
      <c r="GU28" s="308"/>
      <c r="GV28" s="308"/>
      <c r="GW28" s="308"/>
      <c r="GX28" s="308"/>
      <c r="GY28" s="308"/>
      <c r="GZ28" s="308"/>
      <c r="HA28" s="308"/>
      <c r="HB28" s="308"/>
      <c r="HC28" s="308"/>
      <c r="HD28" s="308"/>
      <c r="HE28" s="308"/>
      <c r="HF28" s="308"/>
      <c r="HG28" s="308"/>
    </row>
    <row r="29" spans="1:233" ht="15" customHeight="1">
      <c r="A29" s="2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  <c r="AB29" s="308"/>
      <c r="AC29" s="308"/>
      <c r="AD29" s="308"/>
      <c r="AE29" s="308"/>
      <c r="AF29" s="308"/>
      <c r="AG29" s="308"/>
      <c r="AH29" s="308"/>
      <c r="AI29" s="308"/>
      <c r="AJ29" s="308"/>
      <c r="AK29" s="308"/>
      <c r="AL29" s="308"/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  <c r="BO29" s="308"/>
      <c r="BP29" s="308"/>
      <c r="BQ29" s="308"/>
      <c r="BR29" s="308"/>
      <c r="BS29" s="308"/>
      <c r="BT29" s="308"/>
      <c r="BU29" s="308"/>
      <c r="BV29" s="308"/>
      <c r="BW29" s="308"/>
      <c r="BX29" s="308"/>
      <c r="BY29" s="308"/>
      <c r="BZ29" s="308"/>
      <c r="CA29" s="308"/>
      <c r="CB29" s="308"/>
      <c r="CC29" s="308"/>
      <c r="CD29" s="308"/>
      <c r="CE29" s="308"/>
      <c r="CF29" s="308"/>
      <c r="CG29" s="308"/>
      <c r="CH29" s="308"/>
      <c r="CI29" s="308"/>
      <c r="CJ29" s="308"/>
      <c r="CK29" s="308"/>
      <c r="CL29" s="308"/>
      <c r="CM29" s="308"/>
      <c r="CN29" s="308"/>
      <c r="CO29" s="308"/>
      <c r="CP29" s="308"/>
      <c r="CQ29" s="308"/>
      <c r="CR29" s="308"/>
      <c r="CS29" s="308"/>
      <c r="CT29" s="308"/>
      <c r="CU29" s="308"/>
      <c r="CV29" s="308"/>
      <c r="CW29" s="308"/>
      <c r="CX29" s="308"/>
      <c r="CY29" s="308"/>
      <c r="CZ29" s="308"/>
      <c r="DA29" s="308"/>
      <c r="DB29" s="308"/>
      <c r="DC29" s="308"/>
      <c r="DD29" s="308"/>
      <c r="DE29" s="308"/>
      <c r="DF29" s="308"/>
      <c r="DG29" s="308"/>
      <c r="DH29" s="308"/>
      <c r="DI29" s="308"/>
      <c r="DJ29" s="308"/>
      <c r="DK29" s="308"/>
      <c r="DL29" s="308"/>
      <c r="DM29" s="308"/>
      <c r="DN29" s="308"/>
      <c r="DO29" s="308"/>
      <c r="DP29" s="308"/>
      <c r="DQ29" s="308"/>
      <c r="DR29" s="308"/>
      <c r="DS29" s="308"/>
      <c r="DT29" s="308"/>
      <c r="DU29" s="308"/>
      <c r="DV29" s="308"/>
      <c r="DW29" s="308"/>
      <c r="DX29" s="308"/>
      <c r="DY29" s="308"/>
      <c r="DZ29" s="308"/>
      <c r="EA29" s="308"/>
      <c r="EB29" s="308"/>
      <c r="EC29" s="308"/>
      <c r="ED29" s="308"/>
      <c r="EE29" s="308"/>
      <c r="EF29" s="308"/>
      <c r="EG29" s="308"/>
      <c r="EH29" s="308"/>
      <c r="EI29" s="308"/>
      <c r="EJ29" s="308"/>
      <c r="EK29" s="308"/>
      <c r="EL29" s="308"/>
      <c r="EM29" s="308"/>
      <c r="EN29" s="308"/>
      <c r="EO29" s="308"/>
      <c r="EP29" s="308"/>
      <c r="EQ29" s="308"/>
      <c r="ER29" s="308"/>
      <c r="ES29" s="308"/>
      <c r="ET29" s="308"/>
      <c r="EU29" s="308"/>
      <c r="EV29" s="308"/>
      <c r="EW29" s="308"/>
      <c r="EX29" s="308"/>
      <c r="EY29" s="308"/>
      <c r="EZ29" s="308"/>
      <c r="FA29" s="308"/>
      <c r="FB29" s="308"/>
      <c r="FC29" s="308"/>
      <c r="FD29" s="308"/>
      <c r="FE29" s="308"/>
      <c r="FF29" s="308"/>
      <c r="FG29" s="308"/>
      <c r="FH29" s="308"/>
      <c r="FI29" s="308"/>
      <c r="FJ29" s="308"/>
      <c r="FK29" s="308"/>
      <c r="FL29" s="308"/>
      <c r="FM29" s="308"/>
      <c r="FN29" s="308"/>
      <c r="FO29" s="308"/>
      <c r="FP29" s="308"/>
      <c r="FQ29" s="308"/>
      <c r="FR29" s="308"/>
      <c r="FS29" s="308"/>
      <c r="FT29" s="308"/>
      <c r="FU29" s="308"/>
      <c r="FV29" s="308"/>
      <c r="FW29" s="308"/>
      <c r="FX29" s="308"/>
      <c r="FY29" s="308"/>
      <c r="FZ29" s="308"/>
      <c r="GA29" s="308"/>
      <c r="GB29" s="308"/>
      <c r="GC29" s="308"/>
      <c r="GD29" s="308"/>
      <c r="GE29" s="308"/>
      <c r="GF29" s="308"/>
      <c r="GG29" s="308"/>
      <c r="GH29" s="308"/>
      <c r="GI29" s="308"/>
      <c r="GJ29" s="308"/>
      <c r="GK29" s="308"/>
      <c r="GL29" s="308"/>
      <c r="GM29" s="308"/>
      <c r="GN29" s="308"/>
      <c r="GO29" s="308"/>
      <c r="GP29" s="308"/>
      <c r="GQ29" s="308"/>
      <c r="GR29" s="308"/>
      <c r="GS29" s="308"/>
      <c r="GT29" s="308"/>
      <c r="GU29" s="308"/>
      <c r="GV29" s="308"/>
      <c r="GW29" s="308"/>
      <c r="GX29" s="308"/>
      <c r="GY29" s="308"/>
      <c r="GZ29" s="308"/>
      <c r="HA29" s="308"/>
      <c r="HB29" s="308"/>
      <c r="HC29" s="308"/>
      <c r="HD29" s="308"/>
      <c r="HE29" s="308"/>
      <c r="HF29" s="308"/>
      <c r="HG29" s="308"/>
    </row>
    <row r="30" spans="1:233" ht="15" customHeight="1"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  <c r="AL30" s="30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08"/>
      <c r="CH30" s="308"/>
      <c r="CI30" s="308"/>
      <c r="CJ30" s="308"/>
      <c r="CK30" s="308"/>
      <c r="CL30" s="308"/>
      <c r="CM30" s="308"/>
      <c r="CN30" s="308"/>
      <c r="CO30" s="308"/>
      <c r="CP30" s="308"/>
      <c r="CQ30" s="308"/>
      <c r="CR30" s="308"/>
      <c r="CS30" s="308"/>
      <c r="CT30" s="308"/>
      <c r="CU30" s="308"/>
      <c r="CV30" s="308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08"/>
      <c r="DN30" s="308"/>
      <c r="DO30" s="308"/>
      <c r="DP30" s="308"/>
      <c r="DQ30" s="308"/>
      <c r="DR30" s="308"/>
      <c r="DS30" s="308"/>
      <c r="DT30" s="308"/>
      <c r="DU30" s="308"/>
      <c r="DV30" s="308"/>
      <c r="DW30" s="308"/>
      <c r="DX30" s="308"/>
      <c r="DY30" s="308"/>
      <c r="DZ30" s="308"/>
      <c r="EA30" s="308"/>
      <c r="EB30" s="308"/>
      <c r="EC30" s="308"/>
      <c r="ED30" s="308"/>
      <c r="EE30" s="308"/>
      <c r="EF30" s="308"/>
      <c r="EG30" s="308"/>
      <c r="EH30" s="308"/>
      <c r="EI30" s="308"/>
      <c r="EJ30" s="308"/>
      <c r="EK30" s="308"/>
      <c r="EL30" s="308"/>
      <c r="EM30" s="308"/>
      <c r="EN30" s="308"/>
      <c r="EO30" s="308"/>
      <c r="EP30" s="308"/>
      <c r="EQ30" s="308"/>
      <c r="ER30" s="308"/>
      <c r="ES30" s="308"/>
      <c r="ET30" s="308"/>
      <c r="EU30" s="308"/>
      <c r="EV30" s="308"/>
      <c r="EW30" s="308"/>
      <c r="EX30" s="308"/>
      <c r="EY30" s="308"/>
      <c r="EZ30" s="308"/>
      <c r="FA30" s="308"/>
      <c r="FB30" s="308"/>
      <c r="FC30" s="308"/>
      <c r="FD30" s="308"/>
      <c r="FE30" s="308"/>
      <c r="FF30" s="308"/>
      <c r="FG30" s="308"/>
      <c r="FH30" s="308"/>
      <c r="FI30" s="308"/>
      <c r="FJ30" s="308"/>
      <c r="FK30" s="308"/>
      <c r="FL30" s="308"/>
      <c r="FM30" s="308"/>
      <c r="FN30" s="308"/>
      <c r="FO30" s="308"/>
      <c r="FP30" s="308"/>
      <c r="FQ30" s="308"/>
      <c r="FR30" s="308"/>
      <c r="FS30" s="308"/>
      <c r="FT30" s="308"/>
      <c r="FU30" s="308"/>
      <c r="FV30" s="308"/>
      <c r="FW30" s="308"/>
      <c r="FX30" s="308"/>
      <c r="FY30" s="308"/>
      <c r="FZ30" s="308"/>
      <c r="GA30" s="308"/>
      <c r="GB30" s="308"/>
      <c r="GC30" s="308"/>
      <c r="GD30" s="308"/>
      <c r="GE30" s="308"/>
      <c r="GF30" s="308"/>
      <c r="GG30" s="308"/>
      <c r="GH30" s="308"/>
      <c r="GI30" s="308"/>
      <c r="GJ30" s="308"/>
      <c r="GK30" s="308"/>
      <c r="GL30" s="308"/>
      <c r="GM30" s="308"/>
      <c r="GN30" s="308"/>
      <c r="GO30" s="308"/>
      <c r="GP30" s="308"/>
      <c r="GQ30" s="308"/>
      <c r="GR30" s="308"/>
      <c r="GS30" s="308"/>
      <c r="GT30" s="308"/>
      <c r="GU30" s="308"/>
      <c r="GV30" s="308"/>
      <c r="GW30" s="308"/>
      <c r="GX30" s="308"/>
      <c r="GY30" s="308"/>
      <c r="GZ30" s="308"/>
      <c r="HA30" s="308"/>
      <c r="HB30" s="308"/>
      <c r="HC30" s="308"/>
      <c r="HD30" s="308"/>
      <c r="HE30" s="308"/>
      <c r="HF30" s="308"/>
      <c r="HG30" s="308"/>
    </row>
    <row r="31" spans="1:233" ht="15" customHeight="1"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08"/>
      <c r="CH31" s="308"/>
      <c r="CI31" s="308"/>
      <c r="CJ31" s="308"/>
      <c r="CK31" s="308"/>
      <c r="CL31" s="308"/>
      <c r="CM31" s="308"/>
      <c r="CN31" s="308"/>
      <c r="CO31" s="308"/>
      <c r="CP31" s="308"/>
      <c r="CQ31" s="308"/>
      <c r="CR31" s="308"/>
      <c r="CS31" s="308"/>
      <c r="CT31" s="308"/>
      <c r="CU31" s="308"/>
      <c r="CV31" s="308"/>
      <c r="CW31" s="308"/>
      <c r="CX31" s="308"/>
      <c r="CY31" s="308"/>
      <c r="CZ31" s="308"/>
      <c r="DA31" s="308"/>
      <c r="DB31" s="308"/>
      <c r="DC31" s="308"/>
      <c r="DD31" s="308"/>
      <c r="DE31" s="308"/>
      <c r="DF31" s="308"/>
      <c r="DG31" s="308"/>
      <c r="DH31" s="308"/>
      <c r="DI31" s="308"/>
      <c r="DJ31" s="308"/>
      <c r="DK31" s="308"/>
      <c r="DL31" s="308"/>
      <c r="DM31" s="308"/>
      <c r="DN31" s="308"/>
      <c r="DO31" s="308"/>
      <c r="DP31" s="308"/>
      <c r="DQ31" s="308"/>
      <c r="DR31" s="308"/>
      <c r="DS31" s="308"/>
      <c r="DT31" s="308"/>
      <c r="DU31" s="308"/>
      <c r="DV31" s="308"/>
      <c r="DW31" s="308"/>
      <c r="DX31" s="308"/>
      <c r="DY31" s="308"/>
      <c r="DZ31" s="308"/>
      <c r="EA31" s="308"/>
      <c r="EB31" s="308"/>
      <c r="EC31" s="308"/>
      <c r="ED31" s="308"/>
      <c r="EE31" s="308"/>
      <c r="EF31" s="308"/>
      <c r="EG31" s="308"/>
      <c r="EH31" s="308"/>
      <c r="EI31" s="308"/>
      <c r="EJ31" s="308"/>
      <c r="EK31" s="308"/>
      <c r="EL31" s="308"/>
      <c r="EM31" s="308"/>
      <c r="EN31" s="308"/>
      <c r="EO31" s="308"/>
      <c r="EP31" s="308"/>
      <c r="EQ31" s="308"/>
      <c r="ER31" s="308"/>
      <c r="ES31" s="308"/>
      <c r="ET31" s="308"/>
      <c r="EU31" s="308"/>
      <c r="EV31" s="308"/>
      <c r="EW31" s="308"/>
      <c r="EX31" s="308"/>
      <c r="EY31" s="308"/>
      <c r="EZ31" s="308"/>
      <c r="FA31" s="308"/>
      <c r="FB31" s="308"/>
      <c r="FC31" s="308"/>
      <c r="FD31" s="308"/>
      <c r="FE31" s="308"/>
      <c r="FF31" s="308"/>
      <c r="FG31" s="308"/>
      <c r="FH31" s="308"/>
      <c r="FI31" s="308"/>
      <c r="FJ31" s="308"/>
      <c r="FK31" s="308"/>
      <c r="FL31" s="308"/>
      <c r="FM31" s="308"/>
      <c r="FN31" s="308"/>
      <c r="FO31" s="308"/>
      <c r="FP31" s="308"/>
      <c r="FQ31" s="308"/>
      <c r="FR31" s="308"/>
      <c r="FS31" s="308"/>
      <c r="FT31" s="308"/>
      <c r="FU31" s="308"/>
      <c r="FV31" s="308"/>
      <c r="FW31" s="308"/>
      <c r="FX31" s="308"/>
      <c r="FY31" s="308"/>
      <c r="FZ31" s="308"/>
      <c r="GA31" s="308"/>
      <c r="GB31" s="308"/>
      <c r="GC31" s="308"/>
      <c r="GD31" s="308"/>
      <c r="GE31" s="308"/>
      <c r="GF31" s="308"/>
      <c r="GG31" s="308"/>
      <c r="GH31" s="308"/>
      <c r="GI31" s="308"/>
      <c r="GJ31" s="308"/>
      <c r="GK31" s="308"/>
      <c r="GL31" s="308"/>
      <c r="GM31" s="308"/>
      <c r="GN31" s="308"/>
      <c r="GO31" s="308"/>
      <c r="GP31" s="308"/>
      <c r="GQ31" s="308"/>
      <c r="GR31" s="308"/>
      <c r="GS31" s="308"/>
      <c r="GT31" s="308"/>
      <c r="GU31" s="308"/>
      <c r="GV31" s="308"/>
      <c r="GW31" s="308"/>
      <c r="GX31" s="308"/>
      <c r="GY31" s="308"/>
      <c r="GZ31" s="308"/>
      <c r="HA31" s="308"/>
      <c r="HB31" s="308"/>
      <c r="HC31" s="308"/>
      <c r="HD31" s="308"/>
      <c r="HE31" s="308"/>
      <c r="HF31" s="308"/>
      <c r="HG31" s="308"/>
    </row>
    <row r="32" spans="1:233" ht="15" customHeight="1"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8"/>
      <c r="CG32" s="308"/>
      <c r="CH32" s="308"/>
      <c r="CI32" s="308"/>
      <c r="CJ32" s="308"/>
      <c r="CK32" s="308"/>
      <c r="CL32" s="308"/>
      <c r="CM32" s="308"/>
      <c r="CN32" s="308"/>
      <c r="CO32" s="308"/>
      <c r="CP32" s="308"/>
      <c r="CQ32" s="308"/>
      <c r="CR32" s="308"/>
      <c r="CS32" s="308"/>
      <c r="CT32" s="308"/>
      <c r="CU32" s="308"/>
      <c r="CV32" s="308"/>
      <c r="CW32" s="308"/>
      <c r="CX32" s="308"/>
      <c r="CY32" s="308"/>
      <c r="CZ32" s="308"/>
      <c r="DA32" s="308"/>
      <c r="DB32" s="308"/>
      <c r="DC32" s="308"/>
      <c r="DD32" s="308"/>
      <c r="DE32" s="308"/>
      <c r="DF32" s="308"/>
      <c r="DG32" s="308"/>
      <c r="DH32" s="308"/>
      <c r="DI32" s="308"/>
      <c r="DJ32" s="308"/>
      <c r="DK32" s="308"/>
      <c r="DL32" s="308"/>
      <c r="DM32" s="308"/>
      <c r="DN32" s="308"/>
      <c r="DO32" s="308"/>
      <c r="DP32" s="308"/>
      <c r="DQ32" s="308"/>
      <c r="DR32" s="308"/>
      <c r="DS32" s="308"/>
      <c r="DT32" s="308"/>
      <c r="DU32" s="308"/>
      <c r="DV32" s="308"/>
      <c r="DW32" s="308"/>
      <c r="DX32" s="308"/>
      <c r="DY32" s="308"/>
      <c r="DZ32" s="308"/>
      <c r="EA32" s="308"/>
      <c r="EB32" s="308"/>
      <c r="EC32" s="308"/>
      <c r="ED32" s="308"/>
      <c r="EE32" s="308"/>
      <c r="EF32" s="308"/>
      <c r="EG32" s="308"/>
      <c r="EH32" s="308"/>
      <c r="EI32" s="308"/>
      <c r="EJ32" s="308"/>
      <c r="EK32" s="308"/>
      <c r="EL32" s="308"/>
      <c r="EM32" s="308"/>
      <c r="EN32" s="308"/>
      <c r="EO32" s="308"/>
      <c r="EP32" s="308"/>
      <c r="EQ32" s="308"/>
      <c r="ER32" s="308"/>
      <c r="ES32" s="308"/>
      <c r="ET32" s="308"/>
      <c r="EU32" s="308"/>
      <c r="EV32" s="308"/>
      <c r="EW32" s="308"/>
      <c r="EX32" s="308"/>
      <c r="EY32" s="308"/>
      <c r="EZ32" s="308"/>
      <c r="FA32" s="308"/>
      <c r="FB32" s="308"/>
      <c r="FC32" s="308"/>
      <c r="FD32" s="308"/>
      <c r="FE32" s="308"/>
      <c r="FF32" s="308"/>
      <c r="FG32" s="308"/>
      <c r="FH32" s="308"/>
      <c r="FI32" s="308"/>
      <c r="FJ32" s="308"/>
      <c r="FK32" s="308"/>
      <c r="FL32" s="308"/>
      <c r="FM32" s="308"/>
      <c r="FN32" s="308"/>
      <c r="FO32" s="308"/>
      <c r="FP32" s="308"/>
      <c r="FQ32" s="308"/>
      <c r="FR32" s="308"/>
      <c r="FS32" s="308"/>
      <c r="FT32" s="308"/>
      <c r="FU32" s="308"/>
      <c r="FV32" s="308"/>
      <c r="FW32" s="308"/>
      <c r="FX32" s="308"/>
      <c r="FY32" s="308"/>
      <c r="FZ32" s="308"/>
      <c r="GA32" s="308"/>
      <c r="GB32" s="308"/>
      <c r="GC32" s="308"/>
      <c r="GD32" s="308"/>
      <c r="GE32" s="308"/>
      <c r="GF32" s="308"/>
      <c r="GG32" s="308"/>
      <c r="GH32" s="308"/>
      <c r="GI32" s="308"/>
      <c r="GJ32" s="308"/>
      <c r="GK32" s="308"/>
      <c r="GL32" s="308"/>
      <c r="GM32" s="308"/>
      <c r="GN32" s="308"/>
      <c r="GO32" s="308"/>
      <c r="GP32" s="308"/>
      <c r="GQ32" s="308"/>
      <c r="GR32" s="308"/>
      <c r="GS32" s="308"/>
      <c r="GT32" s="308"/>
      <c r="GU32" s="308"/>
      <c r="GV32" s="308"/>
      <c r="GW32" s="308"/>
      <c r="GX32" s="308"/>
      <c r="GY32" s="308"/>
      <c r="GZ32" s="308"/>
      <c r="HA32" s="308"/>
      <c r="HB32" s="308"/>
      <c r="HC32" s="308"/>
      <c r="HD32" s="308"/>
      <c r="HE32" s="308"/>
      <c r="HF32" s="308"/>
      <c r="HG32" s="308"/>
    </row>
    <row r="33" spans="2:215" ht="15" customHeight="1"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  <c r="CJ33" s="308"/>
      <c r="CK33" s="308"/>
      <c r="CL33" s="308"/>
      <c r="CM33" s="308"/>
      <c r="CN33" s="308"/>
      <c r="CO33" s="308"/>
      <c r="CP33" s="308"/>
      <c r="CQ33" s="308"/>
      <c r="CR33" s="308"/>
      <c r="CS33" s="308"/>
      <c r="CT33" s="308"/>
      <c r="CU33" s="308"/>
      <c r="CV33" s="308"/>
      <c r="CW33" s="308"/>
      <c r="CX33" s="308"/>
      <c r="CY33" s="308"/>
      <c r="CZ33" s="308"/>
      <c r="DA33" s="308"/>
      <c r="DB33" s="308"/>
      <c r="DC33" s="308"/>
      <c r="DD33" s="308"/>
      <c r="DE33" s="308"/>
      <c r="DF33" s="308"/>
      <c r="DG33" s="308"/>
      <c r="DH33" s="308"/>
      <c r="DI33" s="308"/>
      <c r="DJ33" s="308"/>
      <c r="DK33" s="308"/>
      <c r="DL33" s="308"/>
      <c r="DM33" s="308"/>
      <c r="DN33" s="308"/>
      <c r="DO33" s="308"/>
      <c r="DP33" s="308"/>
      <c r="DQ33" s="308"/>
      <c r="DR33" s="308"/>
      <c r="DS33" s="308"/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308"/>
      <c r="EE33" s="308"/>
      <c r="EF33" s="308"/>
      <c r="EG33" s="308"/>
      <c r="EH33" s="308"/>
      <c r="EI33" s="308"/>
      <c r="EJ33" s="308"/>
      <c r="EK33" s="308"/>
      <c r="EL33" s="308"/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308"/>
      <c r="FO33" s="308"/>
      <c r="FP33" s="308"/>
      <c r="FQ33" s="308"/>
      <c r="FR33" s="308"/>
      <c r="FS33" s="308"/>
      <c r="FT33" s="308"/>
      <c r="FU33" s="308"/>
      <c r="FV33" s="308"/>
      <c r="FW33" s="308"/>
      <c r="FX33" s="308"/>
      <c r="FY33" s="308"/>
      <c r="FZ33" s="308"/>
      <c r="GA33" s="308"/>
      <c r="GB33" s="308"/>
      <c r="GC33" s="308"/>
      <c r="GD33" s="308"/>
      <c r="GE33" s="308"/>
      <c r="GF33" s="308"/>
      <c r="GG33" s="308"/>
      <c r="GH33" s="308"/>
      <c r="GI33" s="308"/>
      <c r="GJ33" s="308"/>
      <c r="GK33" s="308"/>
      <c r="GL33" s="308"/>
      <c r="GM33" s="308"/>
      <c r="GN33" s="308"/>
      <c r="GO33" s="308"/>
      <c r="GP33" s="308"/>
      <c r="GQ33" s="308"/>
      <c r="GR33" s="308"/>
      <c r="GS33" s="308"/>
      <c r="GT33" s="308"/>
      <c r="GU33" s="308"/>
      <c r="GV33" s="308"/>
      <c r="GW33" s="308"/>
      <c r="GX33" s="308"/>
      <c r="GY33" s="308"/>
      <c r="GZ33" s="308"/>
      <c r="HA33" s="308"/>
      <c r="HB33" s="308"/>
      <c r="HC33" s="308"/>
      <c r="HD33" s="308"/>
      <c r="HE33" s="308"/>
      <c r="HF33" s="308"/>
      <c r="HG33" s="308"/>
    </row>
    <row r="34" spans="2:215" ht="15" customHeight="1"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308"/>
      <c r="ET34" s="308"/>
      <c r="EU34" s="308"/>
      <c r="EV34" s="308"/>
      <c r="EW34" s="308"/>
      <c r="EX34" s="308"/>
      <c r="EY34" s="308"/>
      <c r="EZ34" s="308"/>
      <c r="FA34" s="308"/>
      <c r="FB34" s="308"/>
      <c r="FC34" s="308"/>
      <c r="FD34" s="308"/>
      <c r="FE34" s="308"/>
      <c r="FF34" s="308"/>
      <c r="FG34" s="308"/>
      <c r="FH34" s="308"/>
      <c r="FI34" s="308"/>
      <c r="FJ34" s="308"/>
      <c r="FK34" s="308"/>
      <c r="FL34" s="308"/>
      <c r="FM34" s="308"/>
      <c r="FN34" s="308"/>
      <c r="FO34" s="308"/>
      <c r="FP34" s="308"/>
      <c r="FQ34" s="308"/>
      <c r="FR34" s="308"/>
      <c r="FS34" s="308"/>
      <c r="FT34" s="308"/>
      <c r="FU34" s="308"/>
      <c r="FV34" s="308"/>
      <c r="FW34" s="308"/>
      <c r="FX34" s="308"/>
      <c r="FY34" s="308"/>
      <c r="FZ34" s="308"/>
      <c r="GA34" s="308"/>
      <c r="GB34" s="308"/>
      <c r="GC34" s="308"/>
      <c r="GD34" s="308"/>
      <c r="GE34" s="308"/>
      <c r="GF34" s="308"/>
      <c r="GG34" s="308"/>
      <c r="GH34" s="308"/>
      <c r="GI34" s="308"/>
      <c r="GJ34" s="308"/>
      <c r="GK34" s="308"/>
      <c r="GL34" s="308"/>
      <c r="GM34" s="308"/>
      <c r="GN34" s="308"/>
      <c r="GO34" s="308"/>
      <c r="GP34" s="308"/>
      <c r="GQ34" s="308"/>
      <c r="GR34" s="308"/>
      <c r="GS34" s="308"/>
      <c r="GT34" s="308"/>
      <c r="GU34" s="308"/>
      <c r="GV34" s="308"/>
      <c r="GW34" s="308"/>
      <c r="GX34" s="308"/>
      <c r="GY34" s="308"/>
      <c r="GZ34" s="308"/>
      <c r="HA34" s="308"/>
      <c r="HB34" s="308"/>
      <c r="HC34" s="308"/>
      <c r="HD34" s="308"/>
      <c r="HE34" s="308"/>
      <c r="HF34" s="308"/>
      <c r="HG34" s="308"/>
    </row>
    <row r="35" spans="2:215" ht="15" customHeight="1"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08"/>
      <c r="AL35" s="308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  <c r="BW35" s="308"/>
      <c r="BX35" s="308"/>
      <c r="BY35" s="308"/>
      <c r="BZ35" s="308"/>
      <c r="CA35" s="308"/>
      <c r="CB35" s="308"/>
      <c r="CC35" s="308"/>
      <c r="CD35" s="308"/>
      <c r="CE35" s="308"/>
      <c r="CF35" s="308"/>
      <c r="CG35" s="308"/>
      <c r="CH35" s="308"/>
      <c r="CI35" s="308"/>
      <c r="CJ35" s="308"/>
      <c r="CK35" s="308"/>
      <c r="CL35" s="308"/>
      <c r="CM35" s="308"/>
      <c r="CN35" s="308"/>
      <c r="CO35" s="308"/>
      <c r="CP35" s="308"/>
      <c r="CQ35" s="308"/>
      <c r="CR35" s="308"/>
      <c r="CS35" s="308"/>
      <c r="CT35" s="308"/>
      <c r="CU35" s="308"/>
      <c r="CV35" s="308"/>
      <c r="CW35" s="308"/>
      <c r="CX35" s="308"/>
      <c r="CY35" s="308"/>
      <c r="CZ35" s="308"/>
      <c r="DA35" s="308"/>
      <c r="DB35" s="308"/>
      <c r="DC35" s="308"/>
      <c r="DD35" s="308"/>
      <c r="DE35" s="308"/>
      <c r="DF35" s="308"/>
      <c r="DG35" s="308"/>
      <c r="DH35" s="308"/>
      <c r="DI35" s="308"/>
      <c r="DJ35" s="308"/>
      <c r="DK35" s="308"/>
      <c r="DL35" s="308"/>
      <c r="DM35" s="308"/>
      <c r="DN35" s="308"/>
      <c r="DO35" s="308"/>
      <c r="DP35" s="308"/>
      <c r="DQ35" s="308"/>
      <c r="DR35" s="308"/>
      <c r="DS35" s="308"/>
      <c r="DT35" s="308"/>
      <c r="DU35" s="308"/>
      <c r="DV35" s="308"/>
      <c r="DW35" s="308"/>
      <c r="DX35" s="308"/>
      <c r="DY35" s="308"/>
      <c r="DZ35" s="308"/>
      <c r="EA35" s="308"/>
      <c r="EB35" s="308"/>
      <c r="EC35" s="308"/>
      <c r="ED35" s="308"/>
      <c r="EE35" s="308"/>
      <c r="EF35" s="308"/>
      <c r="EG35" s="308"/>
      <c r="EH35" s="308"/>
      <c r="EI35" s="308"/>
      <c r="EJ35" s="308"/>
      <c r="EK35" s="308"/>
      <c r="EL35" s="308"/>
      <c r="EM35" s="308"/>
      <c r="EN35" s="308"/>
      <c r="EO35" s="308"/>
      <c r="EP35" s="308"/>
      <c r="EQ35" s="308"/>
      <c r="ER35" s="308"/>
      <c r="ES35" s="308"/>
      <c r="ET35" s="308"/>
      <c r="EU35" s="308"/>
      <c r="EV35" s="308"/>
      <c r="EW35" s="308"/>
      <c r="EX35" s="308"/>
      <c r="EY35" s="308"/>
      <c r="EZ35" s="308"/>
      <c r="FA35" s="308"/>
      <c r="FB35" s="308"/>
      <c r="FC35" s="308"/>
      <c r="FD35" s="308"/>
      <c r="FE35" s="308"/>
      <c r="FF35" s="308"/>
      <c r="FG35" s="308"/>
      <c r="FH35" s="308"/>
      <c r="FI35" s="308"/>
      <c r="FJ35" s="308"/>
      <c r="FK35" s="308"/>
      <c r="FL35" s="308"/>
      <c r="FM35" s="308"/>
      <c r="FN35" s="308"/>
      <c r="FO35" s="308"/>
      <c r="FP35" s="308"/>
      <c r="FQ35" s="308"/>
      <c r="FR35" s="308"/>
      <c r="FS35" s="308"/>
      <c r="FT35" s="308"/>
      <c r="FU35" s="308"/>
      <c r="FV35" s="308"/>
      <c r="FW35" s="308"/>
      <c r="FX35" s="308"/>
      <c r="FY35" s="308"/>
      <c r="FZ35" s="308"/>
      <c r="GA35" s="308"/>
      <c r="GB35" s="308"/>
      <c r="GC35" s="308"/>
      <c r="GD35" s="308"/>
      <c r="GE35" s="308"/>
      <c r="GF35" s="308"/>
      <c r="GG35" s="308"/>
      <c r="GH35" s="308"/>
      <c r="GI35" s="308"/>
      <c r="GJ35" s="308"/>
      <c r="GK35" s="308"/>
      <c r="GL35" s="308"/>
      <c r="GM35" s="308"/>
      <c r="GN35" s="308"/>
      <c r="GO35" s="308"/>
      <c r="GP35" s="308"/>
      <c r="GQ35" s="308"/>
      <c r="GR35" s="308"/>
      <c r="GS35" s="308"/>
      <c r="GT35" s="308"/>
      <c r="GU35" s="308"/>
      <c r="GV35" s="308"/>
      <c r="GW35" s="308"/>
      <c r="GX35" s="308"/>
      <c r="GY35" s="308"/>
      <c r="GZ35" s="308"/>
      <c r="HA35" s="308"/>
      <c r="HB35" s="308"/>
      <c r="HC35" s="308"/>
      <c r="HD35" s="308"/>
      <c r="HE35" s="308"/>
      <c r="HF35" s="308"/>
      <c r="HG35" s="308"/>
    </row>
    <row r="36" spans="2:215" ht="15" customHeight="1"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08"/>
      <c r="V36" s="308"/>
      <c r="W36" s="308"/>
      <c r="X36" s="308"/>
      <c r="Y36" s="308"/>
      <c r="Z36" s="308"/>
      <c r="AA36" s="308"/>
      <c r="AB36" s="308"/>
      <c r="AC36" s="308"/>
      <c r="AD36" s="308"/>
      <c r="AE36" s="308"/>
      <c r="AF36" s="308"/>
      <c r="AG36" s="308"/>
      <c r="AH36" s="308"/>
      <c r="AI36" s="308"/>
      <c r="AJ36" s="308"/>
      <c r="AK36" s="308"/>
      <c r="AL36" s="30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  <c r="BW36" s="308"/>
      <c r="BX36" s="308"/>
      <c r="BY36" s="308"/>
      <c r="BZ36" s="308"/>
      <c r="CA36" s="308"/>
      <c r="CB36" s="308"/>
      <c r="CC36" s="308"/>
      <c r="CD36" s="308"/>
      <c r="CE36" s="308"/>
      <c r="CF36" s="308"/>
      <c r="CG36" s="308"/>
      <c r="CH36" s="308"/>
      <c r="CI36" s="308"/>
      <c r="CJ36" s="308"/>
      <c r="CK36" s="308"/>
      <c r="CL36" s="308"/>
      <c r="CM36" s="308"/>
      <c r="CN36" s="308"/>
      <c r="CO36" s="308"/>
      <c r="CP36" s="308"/>
      <c r="CQ36" s="308"/>
      <c r="CR36" s="308"/>
      <c r="CS36" s="308"/>
      <c r="CT36" s="308"/>
      <c r="CU36" s="308"/>
      <c r="CV36" s="308"/>
      <c r="CW36" s="308"/>
      <c r="CX36" s="308"/>
      <c r="CY36" s="308"/>
      <c r="CZ36" s="308"/>
      <c r="DA36" s="308"/>
      <c r="DB36" s="308"/>
      <c r="DC36" s="308"/>
      <c r="DD36" s="308"/>
      <c r="DE36" s="308"/>
      <c r="DF36" s="308"/>
      <c r="DG36" s="308"/>
      <c r="DH36" s="308"/>
      <c r="DI36" s="308"/>
      <c r="DJ36" s="308"/>
      <c r="DK36" s="308"/>
      <c r="DL36" s="308"/>
      <c r="DM36" s="308"/>
      <c r="DN36" s="308"/>
      <c r="DO36" s="308"/>
      <c r="DP36" s="308"/>
      <c r="DQ36" s="308"/>
      <c r="DR36" s="308"/>
      <c r="DS36" s="308"/>
      <c r="DT36" s="308"/>
      <c r="DU36" s="308"/>
      <c r="DV36" s="308"/>
      <c r="DW36" s="308"/>
      <c r="DX36" s="308"/>
      <c r="DY36" s="308"/>
      <c r="DZ36" s="308"/>
      <c r="EA36" s="308"/>
      <c r="EB36" s="308"/>
      <c r="EC36" s="308"/>
      <c r="ED36" s="308"/>
      <c r="EE36" s="308"/>
      <c r="EF36" s="308"/>
      <c r="EG36" s="308"/>
      <c r="EH36" s="308"/>
      <c r="EI36" s="308"/>
      <c r="EJ36" s="308"/>
      <c r="EK36" s="308"/>
      <c r="EL36" s="308"/>
      <c r="EM36" s="308"/>
      <c r="EN36" s="308"/>
      <c r="EO36" s="308"/>
      <c r="EP36" s="308"/>
      <c r="EQ36" s="308"/>
      <c r="ER36" s="308"/>
      <c r="ES36" s="308"/>
      <c r="ET36" s="308"/>
      <c r="EU36" s="308"/>
      <c r="EV36" s="308"/>
      <c r="EW36" s="308"/>
      <c r="EX36" s="308"/>
      <c r="EY36" s="308"/>
      <c r="EZ36" s="308"/>
      <c r="FA36" s="308"/>
      <c r="FB36" s="308"/>
      <c r="FC36" s="308"/>
      <c r="FD36" s="308"/>
      <c r="FE36" s="308"/>
      <c r="FF36" s="308"/>
      <c r="FG36" s="308"/>
      <c r="FH36" s="308"/>
      <c r="FI36" s="308"/>
      <c r="FJ36" s="308"/>
      <c r="FK36" s="308"/>
      <c r="FL36" s="308"/>
      <c r="FM36" s="308"/>
      <c r="FN36" s="308"/>
      <c r="FO36" s="308"/>
      <c r="FP36" s="308"/>
      <c r="FQ36" s="308"/>
      <c r="FR36" s="308"/>
      <c r="FS36" s="308"/>
      <c r="FT36" s="308"/>
      <c r="FU36" s="308"/>
      <c r="FV36" s="308"/>
      <c r="FW36" s="308"/>
      <c r="FX36" s="308"/>
      <c r="FY36" s="308"/>
      <c r="FZ36" s="308"/>
      <c r="GA36" s="308"/>
      <c r="GB36" s="308"/>
      <c r="GC36" s="308"/>
      <c r="GD36" s="308"/>
      <c r="GE36" s="308"/>
      <c r="GF36" s="308"/>
      <c r="GG36" s="308"/>
      <c r="GH36" s="308"/>
      <c r="GI36" s="308"/>
      <c r="GJ36" s="308"/>
      <c r="GK36" s="308"/>
      <c r="GL36" s="308"/>
      <c r="GM36" s="308"/>
      <c r="GN36" s="308"/>
      <c r="GO36" s="308"/>
      <c r="GP36" s="308"/>
      <c r="GQ36" s="308"/>
      <c r="GR36" s="308"/>
      <c r="GS36" s="308"/>
      <c r="GT36" s="308"/>
      <c r="GU36" s="308"/>
      <c r="GV36" s="308"/>
      <c r="GW36" s="308"/>
      <c r="GX36" s="308"/>
      <c r="GY36" s="308"/>
      <c r="GZ36" s="308"/>
      <c r="HA36" s="308"/>
      <c r="HB36" s="308"/>
      <c r="HC36" s="308"/>
      <c r="HD36" s="308"/>
      <c r="HE36" s="308"/>
      <c r="HF36" s="308"/>
      <c r="HG36" s="308"/>
    </row>
    <row r="37" spans="2:215" ht="15" customHeight="1">
      <c r="FN37" s="99"/>
    </row>
    <row r="38" spans="2:215" ht="15" customHeight="1">
      <c r="FN38" s="99"/>
    </row>
    <row r="39" spans="2:215" ht="15" customHeight="1">
      <c r="FN39" s="99"/>
    </row>
    <row r="40" spans="2:215" ht="15" customHeight="1">
      <c r="FN40" s="99"/>
    </row>
    <row r="41" spans="2:215" ht="15" customHeight="1">
      <c r="FN41" s="99"/>
    </row>
    <row r="42" spans="2:215" ht="15" customHeight="1">
      <c r="FN42" s="99"/>
    </row>
    <row r="43" spans="2:215" ht="15" customHeight="1">
      <c r="FN43" s="99"/>
    </row>
    <row r="44" spans="2:215" ht="15" customHeight="1">
      <c r="FN44" s="99"/>
    </row>
    <row r="45" spans="2:215" ht="15" customHeight="1">
      <c r="FN45" s="99"/>
    </row>
    <row r="46" spans="2:215" ht="15" customHeight="1">
      <c r="FN46" s="99"/>
    </row>
    <row r="47" spans="2:215" ht="15" customHeight="1">
      <c r="FN47" s="99"/>
    </row>
    <row r="48" spans="2:215" ht="15" customHeight="1">
      <c r="FN48" s="99"/>
    </row>
    <row r="49" spans="170:170" ht="15" customHeight="1">
      <c r="FN49" s="99"/>
    </row>
    <row r="50" spans="170:170" ht="15" customHeight="1">
      <c r="FN50" s="99"/>
    </row>
    <row r="51" spans="170:170" ht="15" customHeight="1">
      <c r="FN51" s="99"/>
    </row>
    <row r="52" spans="170:170" ht="15" customHeight="1">
      <c r="FN52" s="99"/>
    </row>
    <row r="53" spans="170:170" ht="15" customHeight="1">
      <c r="FN53" s="99"/>
    </row>
    <row r="54" spans="170:170" ht="15" customHeight="1">
      <c r="FN54" s="99"/>
    </row>
    <row r="55" spans="170:170" ht="15" customHeight="1" thickBot="1">
      <c r="FN55" s="98"/>
    </row>
  </sheetData>
  <customSheetViews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</customSheetViews>
  <mergeCells count="17"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  <mergeCell ref="HJ1:HU1"/>
    <mergeCell ref="GX1:HG1"/>
    <mergeCell ref="ED1:EO1"/>
    <mergeCell ref="EP1:FA1"/>
    <mergeCell ref="A4:A5"/>
  </mergeCells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77ADE7-CCB6-4689-BB6A-AEEC705F495B}">
  <ds:schemaRefs>
    <ds:schemaRef ds:uri="eba29be7-18da-42bb-a737-94a8a19dc6bb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619b97bd-732a-4500-affb-ddb6c19f3e3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39</vt:i4>
      </vt:variant>
      <vt:variant>
        <vt:lpstr>Named Ranges</vt:lpstr>
      </vt:variant>
      <vt:variant>
        <vt:i4>4</vt:i4>
      </vt:variant>
    </vt:vector>
  </HeadingPairs>
  <TitlesOfParts>
    <vt:vector size="61" baseType="lpstr">
      <vt:lpstr>1.1.Инфляцын төсөөлөл</vt:lpstr>
      <vt:lpstr>1. Инфляц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</vt:lpstr>
      <vt:lpstr>3.22-23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1.2</vt:lpstr>
      <vt:lpstr>1.3</vt:lpstr>
      <vt:lpstr>1.4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4.3</vt:lpstr>
      <vt:lpstr>4.4</vt:lpstr>
      <vt:lpstr>4.5</vt:lpstr>
      <vt:lpstr>4.6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2024-10-16T04:02:04Z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